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0E09EC1A-0A36-461C-BE80-DDC4D3B2444A}" xr6:coauthVersionLast="47" xr6:coauthVersionMax="47" xr10:uidLastSave="{00000000-0000-0000-0000-000000000000}"/>
  <bookViews>
    <workbookView xWindow="-120" yWindow="-120" windowWidth="29040" windowHeight="15720" tabRatio="776" xr2:uid="{00000000-000D-0000-FFFF-FFFF00000000}"/>
  </bookViews>
  <sheets>
    <sheet name="TABLERO" sheetId="1" r:id="rId1"/>
    <sheet name="GESTIÓN DEL PRESUPUESTO" sheetId="2" r:id="rId2"/>
    <sheet name="EJECUCIÓN GRUPO Y FINALIDAD" sheetId="4" r:id="rId3"/>
    <sheet name="PRESUPUESTO POR REGIÓN" sheetId="3" r:id="rId4"/>
    <sheet name="SERVICIOS PERSONALES TEC Y PROF" sheetId="5" r:id="rId5"/>
    <sheet name="PROGRAMAS PRESUPUESTARIOS " sheetId="6" r:id="rId6"/>
  </sheets>
  <definedNames>
    <definedName name="_Hlk198222101" localSheetId="2">'EJECUCIÓN GRUPO Y FINALIDAD'!$J$65</definedName>
    <definedName name="_xlnm.Print_Area" localSheetId="0">TABLERO!$A$1:$O$29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N11" i="6" l="1"/>
  <c r="N10" i="6"/>
  <c r="M10" i="6"/>
  <c r="M11" i="6"/>
  <c r="F12" i="6"/>
  <c r="F11" i="6"/>
  <c r="F10" i="6"/>
  <c r="L32" i="5"/>
  <c r="L31" i="5"/>
  <c r="I29" i="5"/>
  <c r="F28" i="5"/>
  <c r="F29" i="5"/>
  <c r="F30" i="5"/>
  <c r="F32" i="5"/>
  <c r="F33" i="5"/>
  <c r="F27" i="5"/>
  <c r="N23" i="1"/>
  <c r="D11" i="5" l="1"/>
  <c r="E41" i="3"/>
  <c r="E40" i="3"/>
  <c r="H21" i="1"/>
  <c r="L24" i="4"/>
  <c r="L23" i="4"/>
  <c r="L22" i="4"/>
  <c r="L13" i="4"/>
  <c r="D31" i="4"/>
  <c r="D30" i="4"/>
  <c r="D29" i="4"/>
  <c r="D28" i="4"/>
  <c r="D27" i="4"/>
  <c r="D26" i="4"/>
  <c r="D15" i="4"/>
  <c r="U9" i="2"/>
  <c r="T9" i="2"/>
  <c r="R9" i="2"/>
  <c r="K12" i="6" l="1"/>
  <c r="H8" i="1"/>
  <c r="H9" i="1"/>
  <c r="H10" i="1"/>
  <c r="H11" i="1"/>
  <c r="H12" i="1"/>
  <c r="H13" i="1"/>
  <c r="D45" i="5"/>
  <c r="N22" i="1"/>
  <c r="L12" i="6" l="1"/>
  <c r="N12" i="6" s="1"/>
  <c r="M12" i="6"/>
  <c r="D14" i="3"/>
  <c r="K10" i="1" s="1"/>
  <c r="D46" i="3"/>
  <c r="E33" i="5"/>
  <c r="D47" i="3" l="1"/>
  <c r="S9" i="2"/>
  <c r="F27" i="1"/>
  <c r="N21" i="1"/>
  <c r="G28" i="1"/>
  <c r="F28" i="1"/>
  <c r="G27" i="1"/>
  <c r="D12" i="6"/>
  <c r="E12" i="6"/>
  <c r="F10" i="2"/>
  <c r="F16" i="1" s="1"/>
  <c r="F12" i="1"/>
  <c r="F8" i="1"/>
  <c r="L25" i="4" l="1"/>
  <c r="N19" i="1" l="1"/>
  <c r="K8" i="1" l="1"/>
  <c r="N20" i="1"/>
  <c r="N12" i="1" l="1"/>
  <c r="N8" i="1"/>
  <c r="H19" i="1"/>
  <c r="H20" i="1"/>
  <c r="H18" i="1"/>
  <c r="G29" i="1" l="1"/>
  <c r="F29" i="1"/>
  <c r="H27" i="1"/>
  <c r="N16" i="1"/>
  <c r="H28" i="1"/>
  <c r="H29" i="1" l="1"/>
</calcChain>
</file>

<file path=xl/sharedStrings.xml><?xml version="1.0" encoding="utf-8"?>
<sst xmlns="http://schemas.openxmlformats.org/spreadsheetml/2006/main" count="251" uniqueCount="168">
  <si>
    <t>AUTORIDADES</t>
  </si>
  <si>
    <t>SERVICIOS PERSONALES, TÉCNICOS Y PROFESIONALES</t>
  </si>
  <si>
    <t>Presupuesto vigente</t>
  </si>
  <si>
    <t>Descripción del programa</t>
  </si>
  <si>
    <t>Presupuesto ejecutado</t>
  </si>
  <si>
    <t>Procentaje de ejecución</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</si>
  <si>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</si>
  <si>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</si>
  <si>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</si>
  <si>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</si>
  <si>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</si>
  <si>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</si>
  <si>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</si>
  <si>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EJECUCIÓN 
POR FINALIDADES</t>
  </si>
  <si>
    <t>Servicios técnicos o profesionales subgrupo 18</t>
  </si>
  <si>
    <t>Servicios técnicos o profesionales 029</t>
  </si>
  <si>
    <t>Personal temporal 021
Personal temporal 022
Jornales 031</t>
  </si>
  <si>
    <t>Personal permanente 011</t>
  </si>
  <si>
    <t>Región I: Región Metropolitana</t>
  </si>
  <si>
    <t>REGIÓN</t>
  </si>
  <si>
    <t>TOTAL</t>
  </si>
  <si>
    <t>PROGRAMA PRESUPUESTARIO</t>
  </si>
  <si>
    <t>PROGRAMA 99: PARTIDAS NO ASIGNABLES A PROGRAMAS</t>
  </si>
  <si>
    <t xml:space="preserve">TOTAL </t>
  </si>
  <si>
    <t xml:space="preserve">Grupo 000: Servicios Personales </t>
  </si>
  <si>
    <t>Grupo 200: Materiales y Suministros</t>
  </si>
  <si>
    <t>Grupo 300: Propiedad, Planta, Equipo e Intangibles</t>
  </si>
  <si>
    <t>Grupo 400: Transferencias Corrientes</t>
  </si>
  <si>
    <t>Presupuesto vigente para pago de salarios y honorarios</t>
  </si>
  <si>
    <t>MINISTERIO DE AGRICULTURA, GANADERÍA Y ALIMENTACIÓN</t>
  </si>
  <si>
    <t xml:space="preserve"> PROGRAMAS PRESUPUESTARIOS</t>
  </si>
  <si>
    <r>
      <t>Grupo 100: Servicios No</t>
    </r>
    <r>
      <rPr>
        <b/>
        <sz val="11"/>
        <rFont val="Arial"/>
        <family val="2"/>
      </rPr>
      <t xml:space="preserve"> </t>
    </r>
    <r>
      <rPr>
        <sz val="11"/>
        <rFont val="Arial"/>
        <family val="2"/>
      </rPr>
      <t xml:space="preserve">Personales </t>
    </r>
  </si>
  <si>
    <t>% de Ejecución</t>
  </si>
  <si>
    <t>Presupuesto Ejecutado</t>
  </si>
  <si>
    <t xml:space="preserve">Presupuesto Vigente </t>
  </si>
  <si>
    <t>Total</t>
  </si>
  <si>
    <t xml:space="preserve">Total </t>
  </si>
  <si>
    <t>Nota:</t>
  </si>
  <si>
    <t>Clasificación Geográfica:</t>
  </si>
  <si>
    <t xml:space="preserve">La clasificación geográfica ordena, agrupa y presenta las transacciones económico financieras que realizan las instituciones del Sector Público, en las distintas regiones del territorio nacional, tomando como unidad básica la división política de la República de Guatemala. </t>
  </si>
  <si>
    <t xml:space="preserve">La clasificación geográfica permite identificar hacia donde se destinan los bienes y servicios que se producen, así como el origen de los insumos o recursos reales que se utilizan, permitiendo además ubicar geográficamente la unidad responsable de la ejecución de los programas, subprogramas, proyectos, actividades y obras, que integran su presupuesto. </t>
  </si>
  <si>
    <t xml:space="preserve">Son características importantes de esta clasificación: </t>
  </si>
  <si>
    <t xml:space="preserve">a. Evidenciar el grado de centralización o descentralización con que realizan las acciones las distintas dependencias del Sector Público, y hacer más racional la distribución del gasto público. </t>
  </si>
  <si>
    <t xml:space="preserve">b. Proporcionar información que permita lograr una coordinación efectiva entre las dependencias del Sector Público que desarrollan acciones en cada región y/o departamento, así como la formulación de planes de desarrollo integral. </t>
  </si>
  <si>
    <t xml:space="preserve">c. Posibilitar la conformación de estadísticas regionales y departamentales. </t>
  </si>
  <si>
    <t xml:space="preserve">Presupuesto devengado </t>
  </si>
  <si>
    <t xml:space="preserve">Saldo por devengar </t>
  </si>
  <si>
    <t>PERSONAL</t>
  </si>
  <si>
    <t>CARACTERISTICAS</t>
  </si>
  <si>
    <t>011 personal permanente</t>
  </si>
  <si>
    <t>Servidores públicos con contrato indefinido, reciben sueldos como remuneración a su trabajo (funcionarios y empleados)</t>
  </si>
  <si>
    <t>022 personal por contrato</t>
  </si>
  <si>
    <t>029 otras remuneraciones de personal temporal</t>
  </si>
  <si>
    <t xml:space="preserve">% De ejecución </t>
  </si>
  <si>
    <r>
      <rPr>
        <b/>
        <sz val="12"/>
        <color theme="1"/>
        <rFont val="Arial"/>
        <family val="2"/>
      </rPr>
      <t xml:space="preserve">PROGRAMA 99: </t>
    </r>
    <r>
      <rPr>
        <sz val="12"/>
        <color theme="1"/>
        <rFont val="Arial"/>
        <family val="2"/>
      </rPr>
      <t>PARTIDAS NO ASIGNABLES A PROGRAMAS</t>
    </r>
  </si>
  <si>
    <t>(QUETZALES)</t>
  </si>
  <si>
    <t>EJECUCIÓN PRESUPUESTARIA POR REGIÓN</t>
  </si>
  <si>
    <t>031 Jornales</t>
  </si>
  <si>
    <t>Subgrupo 18 "Servicios técnicos y profesionales"</t>
  </si>
  <si>
    <t>GESTIÓN DEL PRESUPUESTO</t>
  </si>
  <si>
    <t>Notas:</t>
  </si>
  <si>
    <r>
      <t>Grupo 100: Servicios No</t>
    </r>
    <r>
      <rPr>
        <b/>
        <sz val="14"/>
        <color theme="1"/>
        <rFont val="Arial"/>
        <family val="2"/>
      </rPr>
      <t xml:space="preserve"> </t>
    </r>
    <r>
      <rPr>
        <sz val="14"/>
        <color theme="1"/>
        <rFont val="Arial"/>
        <family val="2"/>
      </rPr>
      <t xml:space="preserve">Personales </t>
    </r>
  </si>
  <si>
    <r>
      <t xml:space="preserve">000 SERVICIOS PERSONALES: </t>
    </r>
    <r>
      <rPr>
        <sz val="14"/>
        <color rgb="FF002060"/>
        <rFont val="Arial"/>
        <family val="2"/>
      </rPr>
      <t>Sueldos y honorarios a trabajadores y personal que presta servicios temporales.</t>
    </r>
  </si>
  <si>
    <r>
      <t xml:space="preserve">100 SERVICIOS NO PERSONALES: </t>
    </r>
    <r>
      <rPr>
        <sz val="14"/>
        <color rgb="FF002060"/>
        <rFont val="Arial"/>
        <family val="2"/>
      </rPr>
      <t>Energía eléctrica, agua, internet, reparaciones de equipo de transporte etc.</t>
    </r>
  </si>
  <si>
    <t xml:space="preserve">Descripción de los grupos de gasto vigentes en el MAGA </t>
  </si>
  <si>
    <t>Servidores públicos con contrato anual o renovación anual del mismo: Personal directivo con diversas especialidades: Directores Ejecutivos, Directores Técnicos y otros.</t>
  </si>
  <si>
    <t xml:space="preserve"> </t>
  </si>
  <si>
    <t>DEPRATAMENTOS</t>
  </si>
  <si>
    <t>Guatemala</t>
  </si>
  <si>
    <t>FINALIDAD</t>
  </si>
  <si>
    <t>Administración, Gestión</t>
  </si>
  <si>
    <t>PROGRAMAS PRESUPUESTARIOS VINCULADOS **</t>
  </si>
  <si>
    <t>Servidores públicos, contrato anual que puede ser renovado; realizan labores de tipo operativo: pilotos de vehículos livianos y pesados, vigilantes, albañiles, bodegueros, conserjes, vivianderas  y otros.</t>
  </si>
  <si>
    <t>EJECUCIÓN PRESUPUESTARIA                              (Millones de quetzales)</t>
  </si>
  <si>
    <t>%</t>
  </si>
  <si>
    <t>MILLONES DE QUETZALES</t>
  </si>
  <si>
    <t>No. personas</t>
  </si>
  <si>
    <t>GRUPO DE GASTO 0 "SERVICIOS PERSONALES"</t>
  </si>
  <si>
    <t>SUBGRUPO DE GASTO 18 "SERVICIOS TÉCNICOS Y PROFESIONALES</t>
  </si>
  <si>
    <t>Presupuesto vigente 2025</t>
  </si>
  <si>
    <r>
      <rPr>
        <b/>
        <sz val="16"/>
        <color theme="0"/>
        <rFont val="Arial"/>
        <family val="2"/>
      </rPr>
      <t>Los grupos de gasto</t>
    </r>
    <r>
      <rPr>
        <sz val="16"/>
        <color theme="0"/>
        <rFont val="Arial"/>
        <family val="2"/>
      </rPr>
      <t xml:space="preserve"> expresan la especie o naturaleza de los bienes y servicios que se adquieren, así como la finalidad de las transferencias y otras aplicaciones financieras.                                                                                                                 No habrá grupo de gasto que no esté representado por una cifra numérica  (Decreto No. 101-97 del Congreso de la República de Guatemala, “Ley Orgánica del Presupuesto”, Artículo 13). </t>
    </r>
  </si>
  <si>
    <t>EJECUCIÓN PRESUPUESTARIA</t>
  </si>
  <si>
    <t>SERVICIOS PERSONALES, TÉCNICOS Y PROFESIONALES (Quetzales)</t>
  </si>
  <si>
    <t>Ejecución presupuestaria del subgrupo de gasto 18                        Servicios Técnicos y profesionales</t>
  </si>
  <si>
    <t xml:space="preserve">CONCEPTO </t>
  </si>
  <si>
    <t>Presupuesto devengado</t>
  </si>
  <si>
    <t>PRESUPUESTO VIGENTE</t>
  </si>
  <si>
    <t>PRESUPUESTO DEVENGADO</t>
  </si>
  <si>
    <t>% EJEC</t>
  </si>
  <si>
    <t>Programas</t>
  </si>
  <si>
    <t>EJECUCIÓN PRESUPUESTARIA (MILLONES DE QUETZALES)</t>
  </si>
  <si>
    <t xml:space="preserve">REGIÓN </t>
  </si>
  <si>
    <t xml:space="preserve">PERSONAL </t>
  </si>
  <si>
    <t>MAGA AL 31 DE AGOSTO 2023</t>
  </si>
  <si>
    <t>AL MES DE AGOSTO DE 2025</t>
  </si>
  <si>
    <t>EJECUCIÓN PRESUPUESTARIA POR GRUPO DE GASTO  Y FINALIDAD AL MES DE AGOSTO DE 2025</t>
  </si>
  <si>
    <t>EJECUCIÓN PRESUPUESTARIA POR PROGRAMA AL MES DE AGOSTO DE 2025</t>
  </si>
  <si>
    <t xml:space="preserve">DESCRIPCIÓN DE FINALIDADES </t>
  </si>
  <si>
    <t>DESCRIPCIÓN *</t>
  </si>
  <si>
    <t>Los programas presupuestarios están descritos en el Tablero</t>
  </si>
  <si>
    <t xml:space="preserve">EJECUCIÓN POR REGIÓN </t>
  </si>
  <si>
    <r>
      <t xml:space="preserve">Servicios técnicos y profesionales, mediante contratos por un periodo inferior o igual  a un año , no tienen calidad de servidores públicos; de igual formas </t>
    </r>
    <r>
      <rPr>
        <b/>
        <sz val="12"/>
        <color rgb="FF002060"/>
        <rFont val="Arial"/>
        <family val="2"/>
      </rPr>
      <t xml:space="preserve">no tienen derecho a  </t>
    </r>
    <r>
      <rPr>
        <sz val="12"/>
        <color rgb="FF002060"/>
        <rFont val="Arial"/>
        <family val="2"/>
      </rPr>
      <t xml:space="preserve"> prestaciones como aguinaldo, bono 14, bonos sindicales  y otros.</t>
    </r>
  </si>
  <si>
    <r>
      <t xml:space="preserve">Comprende gastos en concepto de honorarios por servicios técnicos, profesionales, consultoría y asesoría, relacionados con estudios, investigaciones, análisis, de carácter estrictamente temporal (Contratos por un periodo menor o igual a un año): Servicios de ingeniería, auditoría, abogacía y otros ; </t>
    </r>
    <r>
      <rPr>
        <b/>
        <sz val="12"/>
        <color rgb="FF002060"/>
        <rFont val="Arial"/>
        <family val="2"/>
      </rPr>
      <t xml:space="preserve">no tienen derecho a </t>
    </r>
    <r>
      <rPr>
        <sz val="12"/>
        <color rgb="FF002060"/>
        <rFont val="Arial"/>
        <family val="2"/>
      </rPr>
      <t xml:space="preserve"> prestaciones como aguinaldo, bono 14, bonos sindicales  y otros.(De igual forma se pueden contratar empresas para prestar dichos servcios).</t>
    </r>
  </si>
  <si>
    <t>Al mes de agosto de 2025</t>
  </si>
  <si>
    <t>Al mes de agosto  de 2025</t>
  </si>
  <si>
    <r>
      <rPr>
        <b/>
        <sz val="14"/>
        <color theme="0"/>
        <rFont val="Arial"/>
        <family val="2"/>
      </rPr>
      <t>Presupuesto Institucional</t>
    </r>
    <r>
      <rPr>
        <sz val="14"/>
        <color theme="0"/>
        <rFont val="Arial"/>
        <family val="2"/>
      </rPr>
      <t xml:space="preserve">:                                                                                                                         La organización político-administrativa del Sector Público de Guatemala, da origen a varias instituciones con relativa independencia entre sí, con funciones precisas otorgadas por la Constitución Política de la República de Guatemala y otras leyes. Esto conlleva a que cada una tenga su propio presupuesto anual de ingresos y egresos, y el conjunto de estos presupuestos conforman el Presupuesto del Sector Público. </t>
    </r>
  </si>
  <si>
    <t>EJECUCIÓN PRESUPUESTARIA INSTIUCIONAL AL MES DE AGOSTO DE 2025</t>
  </si>
  <si>
    <r>
      <t xml:space="preserve"> Devengado=Ejecutado</t>
    </r>
    <r>
      <rPr>
        <sz val="14"/>
        <color theme="0"/>
        <rFont val="Cambria"/>
        <family val="1"/>
      </rPr>
      <t>: L</t>
    </r>
    <r>
      <rPr>
        <sz val="14"/>
        <color theme="0"/>
        <rFont val="Adobe Clean DC"/>
      </rPr>
      <t>a etapa del devengado es el surgimiento de una obligación de pago por haberse recibido a entera conformidad los bienes o servicios oportunamente adquiridos o contratados, o por haberse cumplido los requisitos administrativos para los casos de gastos sin contraprestación. (Acuerdo Gubernativo No. 540-2013, Reglamento de la Ley Orgánica del Presupuesto, Artículo 17, inciso b)).</t>
    </r>
  </si>
  <si>
    <r>
      <rPr>
        <b/>
        <sz val="12"/>
        <rFont val="Calibri"/>
        <family val="2"/>
        <scheme val="minor"/>
      </rPr>
      <t>Fuente</t>
    </r>
    <r>
      <rPr>
        <sz val="12"/>
        <rFont val="Calibri"/>
        <family val="2"/>
        <scheme val="minor"/>
      </rPr>
      <t>: Manual de Clasificaciones Presupuestarias para el Sector Público de Guatemala, Ministerio de Finanzas Públicas, Dirección Técnica del Presupuesto, 7a Edición, julio 2023</t>
    </r>
  </si>
  <si>
    <t xml:space="preserve">EJECUCIÓN PRESUPUESTARIA
POR GRUPOS DE GASTO  </t>
  </si>
  <si>
    <t>SERVICIOS PERSONALES, TÉCNICOS Y PROFESIONALES, AL 31 DE AGOSTO 2025</t>
  </si>
  <si>
    <t xml:space="preserve">SALDO POR DEVENGAR </t>
  </si>
  <si>
    <r>
      <rPr>
        <b/>
        <sz val="11"/>
        <color theme="1"/>
        <rFont val="Calibri"/>
        <family val="2"/>
        <scheme val="minor"/>
      </rPr>
      <t>FUNTE</t>
    </r>
    <r>
      <rPr>
        <sz val="11"/>
        <color theme="1"/>
        <rFont val="Calibri"/>
        <family val="2"/>
        <scheme val="minor"/>
      </rPr>
      <t>: SISTEMA DE CONTABILIDAD INTEGRADO (SICOIN)</t>
    </r>
  </si>
  <si>
    <t>Ejecución presupuestaria del grupo de gasto 0 "Servicios personales"                                     (Devengado)</t>
  </si>
  <si>
    <t>(DEVENGADO)</t>
  </si>
  <si>
    <r>
      <rPr>
        <b/>
        <sz val="14"/>
        <color theme="0"/>
        <rFont val="Arial"/>
        <family val="2"/>
      </rPr>
      <t>Presupueto vigente</t>
    </r>
    <r>
      <rPr>
        <sz val="14"/>
        <color theme="0"/>
        <rFont val="Arial"/>
        <family val="2"/>
      </rPr>
      <t>: Se refiere a las asignaciones que consideran el presupuesto aprobado y las ampliaciones y disminuciones que ocasionalmente se realicen al monto total del presupuesto aprobado por parte del Congreso de la República de Guatemala, así como los traslados presupuestarios autorizados (Dicccionario del Presupuesto del Ministerio de Finanzas Públicas)</t>
    </r>
  </si>
  <si>
    <t xml:space="preserve">Total personal </t>
  </si>
  <si>
    <t>Programa</t>
  </si>
  <si>
    <t xml:space="preserve">% EJECUCIÓN </t>
  </si>
  <si>
    <t>Saldo por devengar</t>
  </si>
  <si>
    <t xml:space="preserve">PRINCIPALES AVANCES O LOGROS
AL 31 DE AGOSTO DE 2025 </t>
  </si>
  <si>
    <t>GOBERNACIÓN DEPARTAMENTAL DE GUATEMALA</t>
  </si>
  <si>
    <t>Gobernador Departamental de Guatemala</t>
  </si>
  <si>
    <t>Mauricio Roberto Benard Alvarado</t>
  </si>
  <si>
    <t xml:space="preserve">     Información Pública</t>
  </si>
  <si>
    <t>Jefe Administrativo Financiero</t>
  </si>
  <si>
    <t>Edgar Raúl Cifuentes Salgueros</t>
  </si>
  <si>
    <t>Subjefe Financiero</t>
  </si>
  <si>
    <t>Felipe Antonio Sen Rosales</t>
  </si>
  <si>
    <t>Gobernación Departamental de Guatemala</t>
  </si>
  <si>
    <r>
      <rPr>
        <b/>
        <sz val="14"/>
        <color theme="1"/>
        <rFont val="Calibri"/>
        <family val="2"/>
        <scheme val="minor"/>
      </rPr>
      <t>Fuente</t>
    </r>
    <r>
      <rPr>
        <sz val="14"/>
        <color theme="1"/>
        <rFont val="Calibri"/>
        <family val="2"/>
        <scheme val="minor"/>
      </rPr>
      <t>: Manual de Organización, Funciones y Puestos Gobernaciones Departamentales. Primera Edicioón Noviembre 2013</t>
    </r>
  </si>
  <si>
    <r>
      <rPr>
        <b/>
        <sz val="14"/>
        <color theme="1"/>
        <rFont val="Calibri"/>
        <family val="2"/>
        <scheme val="minor"/>
      </rPr>
      <t>Fuente</t>
    </r>
    <r>
      <rPr>
        <sz val="14"/>
        <color theme="1"/>
        <rFont val="Calibri"/>
        <family val="2"/>
        <scheme val="minor"/>
      </rPr>
      <t>: Plan Operativo Anual (POA) 2025 de la Gobernación Departamental de Guatemala (Visión y Misión)</t>
    </r>
  </si>
  <si>
    <r>
      <t>EJECUCIÓN PRESUPUESTARIA INSITITUCIONAL A</t>
    </r>
    <r>
      <rPr>
        <sz val="14"/>
        <color theme="1"/>
        <rFont val="Calibri"/>
        <family val="2"/>
        <scheme val="minor"/>
      </rPr>
      <t>L</t>
    </r>
    <r>
      <rPr>
        <b/>
        <sz val="14"/>
        <color theme="1"/>
        <rFont val="Calibri"/>
        <family val="2"/>
        <scheme val="minor"/>
      </rPr>
      <t xml:space="preserve"> 31 DE  AGOSTO  DE 2025</t>
    </r>
  </si>
  <si>
    <t>EJECUCIÓN PRESUPUESTARIA POR GRUPO DE GASTO A AGOSTO DE 2025</t>
  </si>
  <si>
    <r>
      <t xml:space="preserve">200 MATERIALES Y SUMINISTROS: </t>
    </r>
    <r>
      <rPr>
        <sz val="14"/>
        <color rgb="FF002060"/>
        <rFont val="Arial"/>
        <family val="2"/>
      </rPr>
      <t>Para compra de alimentos, papel de escritorio, insumos de limpieza, etc.</t>
    </r>
  </si>
  <si>
    <r>
      <t xml:space="preserve">300 PROPIEDAD, PLANTA, EQUIPO E INTANGIBLES: </t>
    </r>
    <r>
      <rPr>
        <sz val="14"/>
        <color rgb="FF002060"/>
        <rFont val="Arial"/>
        <family val="2"/>
      </rPr>
      <t>Compra de computadoras, mobiliario y equipo de oficina, equipo de transporte y otros</t>
    </r>
    <r>
      <rPr>
        <b/>
        <sz val="14"/>
        <color rgb="FF002060"/>
        <rFont val="Arial"/>
        <family val="2"/>
      </rPr>
      <t>.</t>
    </r>
  </si>
  <si>
    <r>
      <t>400</t>
    </r>
    <r>
      <rPr>
        <sz val="14"/>
        <color rgb="FF002060"/>
        <rFont val="Arial"/>
        <family val="2"/>
      </rPr>
      <t xml:space="preserve"> </t>
    </r>
    <r>
      <rPr>
        <b/>
        <sz val="14"/>
        <color rgb="FF002060"/>
        <rFont val="Arial"/>
        <family val="2"/>
      </rPr>
      <t>TRANSFERENCIAS CORRIENTES</t>
    </r>
    <r>
      <rPr>
        <sz val="14"/>
        <color rgb="FF002060"/>
        <rFont val="Arial"/>
        <family val="2"/>
      </rPr>
      <t>: Traslado de recursos para funcionamiento del Comité Pro-Festejos de la Independencia Nacional.</t>
    </r>
  </si>
  <si>
    <t>Dirección y Coordinación</t>
  </si>
  <si>
    <t>Servicio de emisión de resoluciones, autorizaciones y certificaciones</t>
  </si>
  <si>
    <t>Transferencias Corrientes</t>
  </si>
  <si>
    <r>
      <rPr>
        <b/>
        <sz val="16"/>
        <color theme="0"/>
        <rFont val="Arial"/>
        <family val="2"/>
      </rPr>
      <t>Las finalidades</t>
    </r>
    <r>
      <rPr>
        <sz val="16"/>
        <color theme="0"/>
        <rFont val="Arial"/>
        <family val="2"/>
      </rPr>
      <t xml:space="preserve"> constituyen los objetivos generales que el sector público busca realizar a través de la ejecución del presupuesto. Las funciones por su parte definen los diferentes medios que el sector público utiliza para la consecución de los objetivos generales..</t>
    </r>
  </si>
  <si>
    <t>Servicio personales, pago de nomina de personal permanente 011 y personal temporal renglón 029</t>
  </si>
  <si>
    <t>Se realizan actas de supervivencia de las diferentes instituciones de Gobierno que solicite la población guatemalteca.</t>
  </si>
  <si>
    <t>Tranferencia económica</t>
  </si>
  <si>
    <t>Comité Pro-Festejos de Independencia Nacional</t>
  </si>
  <si>
    <t>MAPA DEL DEPARTAMENTO DE GUATEMALA Y MUNCIPIOS</t>
  </si>
  <si>
    <t>20 Personas</t>
  </si>
  <si>
    <t>0 Personas                                                          0 Personas                                                0 Personas</t>
  </si>
  <si>
    <t>3 Personas</t>
  </si>
  <si>
    <t>15 Personas</t>
  </si>
  <si>
    <r>
      <rPr>
        <b/>
        <sz val="12"/>
        <color rgb="FF002060"/>
        <rFont val="Arial"/>
        <family val="2"/>
      </rPr>
      <t>Fuente</t>
    </r>
    <r>
      <rPr>
        <sz val="12"/>
        <color rgb="FF002060"/>
        <rFont val="Arial"/>
        <family val="2"/>
      </rPr>
      <t xml:space="preserve">:                                                                                                                   </t>
    </r>
    <r>
      <rPr>
        <b/>
        <sz val="12"/>
        <color rgb="FF002060"/>
        <rFont val="Arial"/>
        <family val="2"/>
      </rPr>
      <t>Ejecución del grupo de gasto 0 "Servicios personales</t>
    </r>
    <r>
      <rPr>
        <sz val="12"/>
        <color rgb="FF002060"/>
        <rFont val="Arial"/>
        <family val="2"/>
      </rPr>
      <t xml:space="preserve">": Sistema de Contabilidad Integrada (SICOIN);                                                                                      </t>
    </r>
    <r>
      <rPr>
        <b/>
        <sz val="12"/>
        <color rgb="FF002060"/>
        <rFont val="Arial"/>
        <family val="2"/>
      </rPr>
      <t>Clasificación y número de personas</t>
    </r>
    <r>
      <rPr>
        <sz val="12"/>
        <color rgb="FF002060"/>
        <rFont val="Arial"/>
        <family val="2"/>
      </rPr>
      <t xml:space="preserve">: Contratadas con cargo al  Subgrupo de gasto 18 (Servicios Técnicos y profesionales).                                                                                      </t>
    </r>
  </si>
  <si>
    <t>PERSONAL QUE LABORA EN LA INSTITUCIÓN                                                                           AL MES DE  AGOSTO DE  2025</t>
  </si>
  <si>
    <t>CARACTERÍSTICAS DEL PERSONAL QUE LABORA EN LA INSTITUCIÓN AL 31 DE  AGOSTO 2025</t>
  </si>
  <si>
    <t>(Cifras en quetzales)</t>
  </si>
  <si>
    <r>
      <t xml:space="preserve">PROGRAMA 15: </t>
    </r>
    <r>
      <rPr>
        <sz val="12"/>
        <color theme="1"/>
        <rFont val="Arial"/>
        <family val="2"/>
      </rPr>
      <t>SERVICIOS DE GOBIERNO DEPARTAMENTAL Y REGISTRO DE PERSONAS JURÍDICAS</t>
    </r>
  </si>
  <si>
    <t>(CIFRAS EN QUETZALES)</t>
  </si>
  <si>
    <t>EJECUCIÓN PRESUPUESTARIA POR PROGRAMA                                                                                                                                                                       AL  MES DE AGOSTO DE 2025                                                                                                                                                                                                                                                                                                                                                                           (CIFRAS EN QUETZALES)</t>
  </si>
  <si>
    <r>
      <rPr>
        <b/>
        <sz val="16"/>
        <color theme="0"/>
        <rFont val="Arial"/>
        <family val="2"/>
      </rPr>
      <t>Ejecución por programas:                                                                                           “Un Programa</t>
    </r>
    <r>
      <rPr>
        <sz val="16"/>
        <color theme="0"/>
        <rFont val="Arial"/>
        <family val="2"/>
      </rPr>
      <t xml:space="preserve"> es la combinación de intervenciones necesarias y suficientes para lograr el resultado final” (Gestión por Resultados GpR, Metodología de la Programación presupuestaria por Resultados en Guatemala, Dirección Técnica del Presupuesto, Ministerio de Finanzas Públicas, 2013), Ver Artículos 237 de la Constitución Política de Guatemala, y 15 del Acuerdo Gubernaitivo 540-2013, Reglamento de la Ley Orgánica del Presupuesto.</t>
    </r>
  </si>
  <si>
    <r>
      <rPr>
        <b/>
        <sz val="16"/>
        <color theme="0"/>
        <rFont val="Arial"/>
        <family val="2"/>
      </rPr>
      <t>Los programas sustantivos</t>
    </r>
    <r>
      <rPr>
        <sz val="16"/>
        <color theme="0"/>
        <rFont val="Arial"/>
        <family val="2"/>
      </rPr>
      <t xml:space="preserve"> </t>
    </r>
    <r>
      <rPr>
        <b/>
        <sz val="16"/>
        <color theme="0"/>
        <rFont val="Arial"/>
        <family val="2"/>
      </rPr>
      <t>son aquellos que</t>
    </r>
    <r>
      <rPr>
        <sz val="16"/>
        <color theme="0"/>
        <rFont val="Arial"/>
        <family val="2"/>
      </rPr>
      <t xml:space="preserve">, dentro de un presupuesto público, </t>
    </r>
    <r>
      <rPr>
        <b/>
        <sz val="16"/>
        <color theme="0"/>
        <rFont val="Arial"/>
        <family val="2"/>
      </rPr>
      <t>se centran en la entrega directa de bienes y servicios a la población</t>
    </r>
    <r>
      <rPr>
        <sz val="16"/>
        <color theme="0"/>
        <rFont val="Arial"/>
        <family val="2"/>
      </rPr>
      <t xml:space="preserve"> </t>
    </r>
    <r>
      <rPr>
        <b/>
        <sz val="16"/>
        <color theme="0"/>
        <rFont val="Arial"/>
        <family val="2"/>
      </rPr>
      <t>para resolver un problema público específico</t>
    </r>
    <r>
      <rPr>
        <sz val="16"/>
        <color theme="0"/>
        <rFont val="Arial"/>
        <family val="2"/>
      </rPr>
      <t>, vinculando la acción del gobierno con la transformación de situaciones problemáticas en resultados deseados. Los programas sustantivos y sus subprogramas, se vinculan a resultados estratégicos o institucionales.</t>
    </r>
  </si>
  <si>
    <r>
      <rPr>
        <b/>
        <sz val="11"/>
        <rFont val="Arial"/>
        <family val="2"/>
      </rPr>
      <t>Comprende las actividade</t>
    </r>
    <r>
      <rPr>
        <sz val="11"/>
        <rFont val="Arial"/>
        <family val="2"/>
      </rPr>
      <t>s</t>
    </r>
    <r>
      <rPr>
        <b/>
        <sz val="11"/>
        <rFont val="Arial"/>
        <family val="2"/>
      </rPr>
      <t xml:space="preserve"> de</t>
    </r>
    <r>
      <rPr>
        <sz val="11"/>
        <rFont val="Arial"/>
        <family val="2"/>
      </rPr>
      <t xml:space="preserve"> </t>
    </r>
    <r>
      <rPr>
        <b/>
        <sz val="11"/>
        <rFont val="Arial"/>
        <family val="2"/>
      </rPr>
      <t>dirección y apoyo</t>
    </r>
    <r>
      <rPr>
        <sz val="11"/>
        <rFont val="Arial"/>
        <family val="2"/>
      </rPr>
      <t xml:space="preserve"> en toda las mesas de trabajo de la institución.</t>
    </r>
  </si>
  <si>
    <r>
      <t xml:space="preserve">En este programa </t>
    </r>
    <r>
      <rPr>
        <b/>
        <sz val="11"/>
        <rFont val="Arial"/>
        <family val="2"/>
      </rPr>
      <t>se asignan y transfieren los aportes</t>
    </r>
    <r>
      <rPr>
        <sz val="11"/>
        <rFont val="Arial"/>
        <family val="2"/>
      </rPr>
      <t xml:space="preserve"> al Comité Pro-Festejos de Independencia Nacional (Constitución, decretos,  acuerdos guberantivos, convenios administrativos, entre otros).</t>
    </r>
  </si>
  <si>
    <r>
      <rPr>
        <b/>
        <sz val="12"/>
        <color theme="1"/>
        <rFont val="Arial"/>
        <family val="2"/>
      </rPr>
      <t>2,554</t>
    </r>
    <r>
      <rPr>
        <sz val="12"/>
        <color theme="1"/>
        <rFont val="Arial"/>
        <family val="2"/>
      </rPr>
      <t xml:space="preserve"> Metas fisicas generadas en las mesas de trabajo que integran la Gobernación.</t>
    </r>
  </si>
  <si>
    <t>Ser realizó la transferencia económica al Comité Pro-Festejos de Independencia Nacional para las activades de agosto.</t>
  </si>
  <si>
    <t>PROGRAMA 15: ACTIVIDADES CENTRALES</t>
  </si>
  <si>
    <t>ACTUALIZADO AL 31 DE AGOSTO DE 2025</t>
  </si>
  <si>
    <t>(Cifras en millones)</t>
  </si>
  <si>
    <t>EJECUCIÓN PRESUPUESTARIA 
POR FINALIDAD                                                                       (Cifras en Quetzales)</t>
  </si>
  <si>
    <t>EJECUCIÓN 
POR FINALIDAD                                                                                               (Cifras en millones)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</si>
</sst>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quot;#,##0;[Red]\-&quot;Q&quot;#,##0"/>
    <numFmt numFmtId="7" formatCode="&quot;Q&quot;#,##0.00;\-&quot;Q&quot;#,##0.00"/>
    <numFmt numFmtId="8" formatCode="&quot;Q&quot;#,##0.00;[Red]\-&quot;Q&quot;#,##0.00"/>
    <numFmt numFmtId="164" formatCode="&quot;Q&quot;#,##0.00"/>
    <numFmt numFmtId="165" formatCode="0.0"/>
    <numFmt numFmtId="166" formatCode="#,##0.0"/>
    <numFmt numFmtId="167" formatCode="&quot;Q&quot;#,##0.0"/>
  </numFmts>
  <fonts count="78">
    <font>
      <sz val="11"/>
      <color theme="1"/>
      <name val="Calibri"/>
      <family val="2"/>
      <scheme val="minor"/>
    </font>
    <font>
      <sz val="11"/>
      <color theme="1"/>
      <name val="Arial"/>
      <family val="2"/>
    </font>
    <font>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sz val="8"/>
      <color theme="1"/>
      <name val="Arial"/>
      <family val="2"/>
    </font>
    <font>
      <sz val="14"/>
      <color theme="1"/>
      <name val="Calibri"/>
      <family val="2"/>
      <scheme val="minor"/>
    </font>
    <font>
      <b/>
      <sz val="14"/>
      <color theme="1"/>
      <name val="Calibri"/>
      <family val="2"/>
      <scheme val="minor"/>
    </font>
    <font>
      <b/>
      <sz val="12"/>
      <color theme="1"/>
      <name val="Calibri"/>
      <family val="2"/>
      <scheme val="minor"/>
    </font>
    <font>
      <b/>
      <sz val="12"/>
      <color theme="1"/>
      <name val="Arial"/>
      <family val="2"/>
    </font>
    <font>
      <b/>
      <sz val="18"/>
      <color rgb="FF0070C0"/>
      <name val="Arial"/>
      <family val="2"/>
    </font>
    <font>
      <sz val="10"/>
      <name val="Arial"/>
      <family val="2"/>
    </font>
    <font>
      <sz val="11"/>
      <name val="Calibri"/>
      <family val="2"/>
      <scheme val="minor"/>
    </font>
    <font>
      <sz val="11"/>
      <name val="Arial"/>
      <family val="2"/>
    </font>
    <font>
      <b/>
      <sz val="12"/>
      <color theme="0" tint="-4.9989318521683403E-2"/>
      <name val="Arial"/>
      <family val="2"/>
    </font>
    <font>
      <sz val="12"/>
      <name val="Arial"/>
      <family val="2"/>
    </font>
    <font>
      <b/>
      <sz val="11"/>
      <name val="Arial"/>
      <family val="2"/>
    </font>
    <font>
      <b/>
      <sz val="14"/>
      <color theme="1"/>
      <name val="Arial"/>
      <family val="2"/>
    </font>
    <font>
      <b/>
      <sz val="12"/>
      <name val="Arial"/>
      <family val="2"/>
    </font>
    <font>
      <b/>
      <sz val="16"/>
      <color rgb="FF0070C0"/>
      <name val="Arial"/>
      <family val="2"/>
    </font>
    <font>
      <b/>
      <sz val="12"/>
      <color indexed="8"/>
      <name val="Arial"/>
      <family val="2"/>
    </font>
    <font>
      <sz val="12"/>
      <color theme="1"/>
      <name val="Calibri"/>
      <family val="2"/>
      <scheme val="minor"/>
    </font>
    <font>
      <b/>
      <sz val="12"/>
      <color rgb="FF002060"/>
      <name val="Arial"/>
      <family val="2"/>
    </font>
    <font>
      <sz val="12"/>
      <color rgb="FF002060"/>
      <name val="Arial"/>
      <family val="2"/>
    </font>
    <font>
      <b/>
      <sz val="14"/>
      <color rgb="FF002060"/>
      <name val="Arial"/>
      <family val="2"/>
    </font>
    <font>
      <b/>
      <sz val="14"/>
      <color rgb="FF002060"/>
      <name val="Calibri"/>
      <family val="2"/>
      <scheme val="minor"/>
    </font>
    <font>
      <sz val="14"/>
      <color theme="1"/>
      <name val="Arial"/>
      <family val="2"/>
    </font>
    <font>
      <sz val="12"/>
      <color indexed="8"/>
      <name val="Arial"/>
      <family val="2"/>
    </font>
    <font>
      <sz val="16"/>
      <color theme="1"/>
      <name val="Calibri"/>
      <family val="2"/>
      <scheme val="minor"/>
    </font>
    <font>
      <b/>
      <sz val="14"/>
      <color rgb="FF002060"/>
      <name val="Cambria"/>
      <family val="1"/>
    </font>
    <font>
      <sz val="14"/>
      <color rgb="FF00204B"/>
      <name val="Arial"/>
      <family val="2"/>
    </font>
    <font>
      <sz val="11"/>
      <color rgb="FF606060"/>
      <name val="Montserrat"/>
    </font>
    <font>
      <b/>
      <sz val="14"/>
      <color theme="0"/>
      <name val="Arial"/>
      <family val="2"/>
    </font>
    <font>
      <sz val="14"/>
      <color rgb="FF002060"/>
      <name val="Arial"/>
      <family val="2"/>
    </font>
    <font>
      <sz val="14"/>
      <color rgb="FF002060"/>
      <name val="Calibri"/>
      <family val="2"/>
      <scheme val="minor"/>
    </font>
    <font>
      <sz val="11"/>
      <color theme="0"/>
      <name val="Calibri"/>
      <family val="2"/>
      <scheme val="minor"/>
    </font>
    <font>
      <sz val="14"/>
      <color indexed="8"/>
      <name val="Arial"/>
      <family val="2"/>
    </font>
    <font>
      <sz val="11"/>
      <color rgb="FF002060"/>
      <name val="Calibri"/>
      <family val="2"/>
      <scheme val="minor"/>
    </font>
    <font>
      <b/>
      <sz val="16"/>
      <color rgb="FF002060"/>
      <name val="Calibri"/>
      <family val="2"/>
      <scheme val="minor"/>
    </font>
    <font>
      <b/>
      <sz val="8"/>
      <color theme="1"/>
      <name val="Cambria"/>
      <family val="1"/>
    </font>
    <font>
      <sz val="14"/>
      <color theme="0"/>
      <name val="Calibri"/>
      <family val="2"/>
      <scheme val="minor"/>
    </font>
    <font>
      <b/>
      <sz val="14"/>
      <color theme="0"/>
      <name val="Calibri"/>
      <family val="2"/>
      <scheme val="minor"/>
    </font>
    <font>
      <sz val="16"/>
      <color rgb="FF002060"/>
      <name val="Arial"/>
      <family val="2"/>
    </font>
    <font>
      <sz val="16"/>
      <color theme="0"/>
      <name val="Calibri"/>
      <family val="2"/>
      <scheme val="minor"/>
    </font>
    <font>
      <sz val="16"/>
      <color theme="0"/>
      <name val="Arial"/>
      <family val="2"/>
    </font>
    <font>
      <b/>
      <sz val="16"/>
      <color theme="0"/>
      <name val="Arial"/>
      <family val="2"/>
    </font>
    <font>
      <b/>
      <sz val="16"/>
      <color theme="0"/>
      <name val="Calibri"/>
      <family val="2"/>
      <scheme val="minor"/>
    </font>
    <font>
      <b/>
      <sz val="22"/>
      <color theme="0"/>
      <name val="Calibri"/>
      <family val="2"/>
      <scheme val="minor"/>
    </font>
    <font>
      <b/>
      <sz val="12"/>
      <color theme="0"/>
      <name val="Calibri"/>
      <family val="2"/>
      <scheme val="minor"/>
    </font>
    <font>
      <sz val="11"/>
      <color rgb="FFFF0000"/>
      <name val="Calibri"/>
      <family val="2"/>
      <scheme val="minor"/>
    </font>
    <font>
      <b/>
      <sz val="12"/>
      <color rgb="FF001D35"/>
      <name val="Arial"/>
      <family val="2"/>
    </font>
    <font>
      <b/>
      <sz val="16"/>
      <color rgb="FF002060"/>
      <name val="Arial"/>
      <family val="2"/>
    </font>
    <font>
      <b/>
      <sz val="14"/>
      <name val="Arial"/>
      <family val="2"/>
    </font>
    <font>
      <sz val="10"/>
      <color theme="0"/>
      <name val="Arial"/>
      <family val="2"/>
    </font>
    <font>
      <sz val="14"/>
      <color theme="0"/>
      <name val="Arial"/>
      <family val="2"/>
    </font>
    <font>
      <b/>
      <sz val="14"/>
      <color theme="0"/>
      <name val="Cambria"/>
      <family val="1"/>
    </font>
    <font>
      <sz val="14"/>
      <color theme="0"/>
      <name val="Cambria"/>
      <family val="1"/>
    </font>
    <font>
      <sz val="14"/>
      <color theme="0"/>
      <name val="Adobe Clean DC"/>
    </font>
    <font>
      <sz val="14"/>
      <color rgb="FF001D35"/>
      <name val="Arial"/>
      <family val="2"/>
    </font>
    <font>
      <sz val="16"/>
      <color theme="0"/>
      <name val="Arial"/>
      <family val="2"/>
    </font>
    <font>
      <sz val="6"/>
      <color indexed="8"/>
      <name val="Arial"/>
      <family val="2"/>
    </font>
    <font>
      <b/>
      <sz val="11"/>
      <color theme="1"/>
      <name val="Calibri"/>
      <family val="2"/>
      <scheme val="minor"/>
    </font>
    <font>
      <sz val="6"/>
      <color indexed="8"/>
      <name val="Arial"/>
      <family val="2"/>
    </font>
    <font>
      <sz val="12"/>
      <name val="Calibri"/>
      <family val="2"/>
      <scheme val="minor"/>
    </font>
    <font>
      <b/>
      <sz val="12"/>
      <name val="Calibri"/>
      <family val="2"/>
      <scheme val="minor"/>
    </font>
    <font>
      <b/>
      <u/>
      <sz val="14"/>
      <color theme="1"/>
      <name val="Calibri"/>
      <family val="2"/>
      <scheme val="minor"/>
    </font>
    <font>
      <b/>
      <sz val="6"/>
      <color indexed="8"/>
      <name val="Arial"/>
      <family val="2"/>
    </font>
    <font>
      <b/>
      <sz val="11"/>
      <color rgb="FF002060"/>
      <name val="Calibri"/>
      <family val="2"/>
      <scheme val="minor"/>
    </font>
    <font>
      <sz val="20"/>
      <color rgb="FF002060"/>
      <name val="Calibri"/>
      <family val="2"/>
      <scheme val="minor"/>
    </font>
    <font>
      <b/>
      <sz val="20"/>
      <color theme="0"/>
      <name val="Calibri"/>
      <family val="2"/>
      <scheme val="minor"/>
    </font>
    <font>
      <sz val="16"/>
      <name val="Arial"/>
      <family val="2"/>
    </font>
    <font>
      <b/>
      <sz val="16"/>
      <name val="Arial"/>
      <family val="2"/>
    </font>
    <font>
      <sz val="14"/>
      <name val="Arial"/>
      <family val="2"/>
    </font>
    <font>
      <sz val="11"/>
      <color indexed="8"/>
      <name val="Arial"/>
      <family val="2"/>
    </font>
    <font>
      <b/>
      <sz val="14"/>
      <color indexed="8"/>
      <name val="Arial"/>
      <family val="2"/>
    </font>
  </fonts>
  <fills count="14">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rgb="FF010B4B"/>
        <bgColor indexed="64"/>
      </patternFill>
    </fill>
    <fill>
      <patternFill patternType="solid">
        <fgColor rgb="FF00204B"/>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DAEEF3"/>
        <bgColor indexed="64"/>
      </patternFill>
    </fill>
    <fill>
      <patternFill patternType="solid">
        <fgColor rgb="FFFFDC97"/>
        <bgColor indexed="64"/>
      </patternFill>
    </fill>
    <fill>
      <patternFill patternType="solid">
        <fgColor rgb="FFFFE07D"/>
        <bgColor indexed="64"/>
      </patternFill>
    </fill>
    <fill>
      <patternFill patternType="solid">
        <fgColor theme="4" tint="0.59999389629810485"/>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auto="1"/>
      </left>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rgb="FFB8CCE4"/>
      </left>
      <right style="medium">
        <color rgb="FFB8CCE4"/>
      </right>
      <top style="medium">
        <color rgb="FFB8CCE4"/>
      </top>
      <bottom style="medium">
        <color rgb="FFB8CCE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B8CCE4"/>
      </left>
      <right style="medium">
        <color rgb="FFB8CCE4"/>
      </right>
      <top style="medium">
        <color rgb="FFB8CCE4"/>
      </top>
      <bottom/>
      <diagonal/>
    </border>
    <border>
      <left/>
      <right style="medium">
        <color rgb="FFB8CCE4"/>
      </right>
      <top style="medium">
        <color rgb="FFB8CCE4"/>
      </top>
      <bottom/>
      <diagonal/>
    </border>
    <border>
      <left/>
      <right/>
      <top/>
      <bottom style="medium">
        <color rgb="FFB8CCE4"/>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7" fillId="0" borderId="0" applyFont="0" applyFill="0" applyBorder="0" applyAlignment="0" applyProtection="0"/>
  </cellStyleXfs>
  <cellXfs count="422">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1" fillId="4" borderId="0" xfId="0" applyFont="1" applyFill="1"/>
    <xf numFmtId="0" fontId="4" fillId="4" borderId="0" xfId="0" applyFont="1" applyFill="1"/>
    <xf numFmtId="6" fontId="2" fillId="4" borderId="0" xfId="0" applyNumberFormat="1" applyFont="1" applyFill="1" applyAlignment="1">
      <alignment horizontal="center" vertical="center"/>
    </xf>
    <xf numFmtId="0" fontId="8" fillId="4" borderId="0" xfId="0" applyFont="1" applyFill="1" applyAlignment="1">
      <alignment vertical="center"/>
    </xf>
    <xf numFmtId="0" fontId="9" fillId="0" borderId="1" xfId="0" applyFont="1" applyBorder="1" applyAlignment="1">
      <alignment vertical="center" wrapText="1"/>
    </xf>
    <xf numFmtId="0" fontId="10" fillId="5" borderId="1" xfId="0" applyFont="1" applyFill="1" applyBorder="1" applyAlignment="1">
      <alignment horizontal="center" vertical="center" wrapText="1"/>
    </xf>
    <xf numFmtId="0" fontId="0" fillId="0" borderId="20" xfId="0" applyBorder="1"/>
    <xf numFmtId="0" fontId="0" fillId="0" borderId="25" xfId="0" applyBorder="1"/>
    <xf numFmtId="0" fontId="0" fillId="0" borderId="21" xfId="0" applyBorder="1"/>
    <xf numFmtId="0" fontId="0" fillId="0" borderId="8" xfId="0" applyBorder="1"/>
    <xf numFmtId="0" fontId="0" fillId="0" borderId="9" xfId="0" applyBorder="1"/>
    <xf numFmtId="0" fontId="0" fillId="0" borderId="10" xfId="0" applyBorder="1"/>
    <xf numFmtId="0" fontId="0" fillId="0" borderId="27" xfId="0" applyBorder="1"/>
    <xf numFmtId="0" fontId="0" fillId="0" borderId="11" xfId="0" applyBorder="1"/>
    <xf numFmtId="0" fontId="0" fillId="0" borderId="0" xfId="0" applyAlignment="1">
      <alignment vertical="center" wrapText="1"/>
    </xf>
    <xf numFmtId="0" fontId="0" fillId="0" borderId="0" xfId="0" applyAlignment="1">
      <alignment vertical="center"/>
    </xf>
    <xf numFmtId="7" fontId="0" fillId="4" borderId="0" xfId="0" applyNumberFormat="1" applyFill="1"/>
    <xf numFmtId="4" fontId="0" fillId="0" borderId="0" xfId="0" applyNumberFormat="1" applyAlignment="1">
      <alignment vertical="center"/>
    </xf>
    <xf numFmtId="0" fontId="14" fillId="4" borderId="0" xfId="0" applyFont="1" applyFill="1"/>
    <xf numFmtId="0" fontId="15" fillId="4" borderId="0" xfId="0" applyFont="1" applyFill="1"/>
    <xf numFmtId="0" fontId="14" fillId="4" borderId="8" xfId="0" applyFont="1" applyFill="1" applyBorder="1" applyAlignment="1">
      <alignment horizontal="left" vertical="center" wrapText="1"/>
    </xf>
    <xf numFmtId="10" fontId="14" fillId="4" borderId="9" xfId="0" applyNumberFormat="1" applyFont="1" applyFill="1" applyBorder="1" applyAlignment="1">
      <alignment horizontal="center" vertical="center"/>
    </xf>
    <xf numFmtId="0" fontId="14" fillId="4" borderId="9" xfId="0" applyFont="1" applyFill="1" applyBorder="1"/>
    <xf numFmtId="0" fontId="14" fillId="4" borderId="8" xfId="0" applyFont="1" applyFill="1" applyBorder="1"/>
    <xf numFmtId="8" fontId="15" fillId="4" borderId="0" xfId="0" applyNumberFormat="1" applyFont="1" applyFill="1"/>
    <xf numFmtId="0" fontId="16" fillId="0" borderId="16" xfId="0" applyFont="1" applyBorder="1" applyAlignment="1">
      <alignment horizontal="left" vertical="center" wrapText="1"/>
    </xf>
    <xf numFmtId="0" fontId="16" fillId="4" borderId="8" xfId="0" applyFont="1" applyFill="1" applyBorder="1" applyAlignment="1">
      <alignment vertical="center" wrapText="1"/>
    </xf>
    <xf numFmtId="0" fontId="16" fillId="0" borderId="4" xfId="0" applyFont="1" applyBorder="1" applyAlignment="1">
      <alignment vertical="center" wrapText="1"/>
    </xf>
    <xf numFmtId="0" fontId="16" fillId="0" borderId="6" xfId="0" applyFont="1" applyBorder="1" applyAlignment="1">
      <alignment vertical="center" wrapText="1"/>
    </xf>
    <xf numFmtId="0" fontId="0" fillId="4" borderId="20" xfId="0" applyFill="1" applyBorder="1"/>
    <xf numFmtId="0" fontId="0" fillId="4" borderId="25" xfId="0" applyFill="1" applyBorder="1"/>
    <xf numFmtId="0" fontId="0" fillId="4" borderId="21" xfId="0" applyFill="1" applyBorder="1"/>
    <xf numFmtId="0" fontId="0" fillId="4" borderId="8" xfId="0" applyFill="1" applyBorder="1"/>
    <xf numFmtId="0" fontId="0" fillId="4" borderId="9" xfId="0" applyFill="1" applyBorder="1"/>
    <xf numFmtId="0" fontId="0" fillId="4" borderId="0" xfId="0" applyFill="1" applyAlignment="1">
      <alignment vertical="center"/>
    </xf>
    <xf numFmtId="0" fontId="0" fillId="4" borderId="10" xfId="0" applyFill="1" applyBorder="1"/>
    <xf numFmtId="0" fontId="0" fillId="4" borderId="27" xfId="0" applyFill="1" applyBorder="1"/>
    <xf numFmtId="0" fontId="0" fillId="4" borderId="11" xfId="0" applyFill="1" applyBorder="1"/>
    <xf numFmtId="0" fontId="20" fillId="5" borderId="28" xfId="0" applyFont="1" applyFill="1" applyBorder="1" applyAlignment="1">
      <alignment horizontal="center" vertical="center" wrapText="1"/>
    </xf>
    <xf numFmtId="0" fontId="10" fillId="5" borderId="28" xfId="0" applyFont="1" applyFill="1" applyBorder="1" applyAlignment="1">
      <alignment horizontal="center" vertical="center"/>
    </xf>
    <xf numFmtId="4" fontId="0" fillId="0" borderId="0" xfId="0" applyNumberFormat="1"/>
    <xf numFmtId="0" fontId="0" fillId="4" borderId="0" xfId="0" applyFill="1" applyAlignment="1">
      <alignment wrapText="1"/>
    </xf>
    <xf numFmtId="0" fontId="24" fillId="0" borderId="0" xfId="0" applyFont="1"/>
    <xf numFmtId="0" fontId="28" fillId="0" borderId="0" xfId="0" applyFont="1"/>
    <xf numFmtId="0" fontId="29" fillId="0" borderId="1" xfId="0" applyFont="1" applyBorder="1" applyAlignment="1">
      <alignment horizontal="left" vertical="center" wrapText="1"/>
    </xf>
    <xf numFmtId="0" fontId="4" fillId="4" borderId="1" xfId="0" applyFont="1" applyFill="1" applyBorder="1" applyAlignment="1">
      <alignment horizontal="justify" vertical="center" wrapText="1"/>
    </xf>
    <xf numFmtId="0" fontId="4" fillId="0" borderId="0" xfId="0" applyFont="1" applyAlignment="1">
      <alignment vertical="center" wrapText="1"/>
    </xf>
    <xf numFmtId="0" fontId="0" fillId="0" borderId="0" xfId="0" applyBorder="1" applyAlignment="1">
      <alignment horizontal="center"/>
    </xf>
    <xf numFmtId="0" fontId="0" fillId="0" borderId="0" xfId="0" applyBorder="1"/>
    <xf numFmtId="0" fontId="0" fillId="0" borderId="0" xfId="0" applyFill="1"/>
    <xf numFmtId="0" fontId="15" fillId="0" borderId="0" xfId="0" applyFont="1"/>
    <xf numFmtId="0" fontId="32" fillId="0" borderId="0" xfId="0" applyFont="1" applyAlignment="1">
      <alignment vertical="center"/>
    </xf>
    <xf numFmtId="0" fontId="19" fillId="4" borderId="9" xfId="0" applyFont="1" applyFill="1" applyBorder="1" applyAlignment="1">
      <alignment horizontal="right"/>
    </xf>
    <xf numFmtId="0" fontId="34" fillId="0" borderId="0" xfId="0" applyFont="1"/>
    <xf numFmtId="0" fontId="33" fillId="0" borderId="0" xfId="0" applyFont="1" applyBorder="1" applyAlignment="1">
      <alignment horizontal="left" vertical="center" wrapText="1"/>
    </xf>
    <xf numFmtId="164" fontId="20" fillId="4" borderId="28" xfId="0" applyNumberFormat="1" applyFont="1" applyFill="1" applyBorder="1" applyAlignment="1">
      <alignment horizontal="right" vertical="center"/>
    </xf>
    <xf numFmtId="0" fontId="27" fillId="0" borderId="0" xfId="0" applyFont="1"/>
    <xf numFmtId="0" fontId="9" fillId="0" borderId="0" xfId="0" applyFont="1" applyAlignment="1">
      <alignment horizontal="center"/>
    </xf>
    <xf numFmtId="0" fontId="10" fillId="0" borderId="0" xfId="0" applyFont="1" applyBorder="1" applyAlignment="1">
      <alignment horizontal="center"/>
    </xf>
    <xf numFmtId="0" fontId="10" fillId="0" borderId="0" xfId="0" applyFont="1" applyAlignment="1">
      <alignment horizontal="center" wrapText="1"/>
    </xf>
    <xf numFmtId="0" fontId="9" fillId="0" borderId="0" xfId="0" applyFont="1" applyBorder="1" applyAlignment="1">
      <alignment horizontal="center"/>
    </xf>
    <xf numFmtId="0" fontId="0" fillId="0" borderId="0" xfId="0" applyAlignment="1">
      <alignment horizontal="center"/>
    </xf>
    <xf numFmtId="0" fontId="29" fillId="0" borderId="28" xfId="0" applyFont="1" applyBorder="1" applyAlignment="1">
      <alignment vertical="center" wrapText="1"/>
    </xf>
    <xf numFmtId="0" fontId="29" fillId="0" borderId="28" xfId="0" applyFont="1" applyBorder="1" applyAlignment="1">
      <alignment horizontal="left" vertical="center" wrapText="1"/>
    </xf>
    <xf numFmtId="0" fontId="20" fillId="4" borderId="28" xfId="0" applyFont="1" applyFill="1" applyBorder="1" applyAlignment="1">
      <alignment horizontal="right" vertical="center" wrapText="1"/>
    </xf>
    <xf numFmtId="0" fontId="4" fillId="0" borderId="28" xfId="0" applyFont="1" applyBorder="1" applyAlignment="1">
      <alignment vertical="center" wrapText="1"/>
    </xf>
    <xf numFmtId="0" fontId="4" fillId="0" borderId="28" xfId="0" applyFont="1" applyBorder="1" applyAlignment="1">
      <alignment horizontal="left" vertical="center" wrapText="1"/>
    </xf>
    <xf numFmtId="0" fontId="0" fillId="3" borderId="1" xfId="0" applyFill="1" applyBorder="1"/>
    <xf numFmtId="0" fontId="10" fillId="3" borderId="1" xfId="0" applyFont="1" applyFill="1" applyBorder="1" applyAlignment="1">
      <alignment horizontal="center" vertical="center"/>
    </xf>
    <xf numFmtId="0" fontId="9" fillId="0" borderId="1" xfId="0" applyFont="1" applyBorder="1"/>
    <xf numFmtId="4" fontId="30" fillId="0" borderId="0" xfId="0" applyNumberFormat="1" applyFont="1" applyBorder="1" applyAlignment="1">
      <alignment horizontal="right"/>
    </xf>
    <xf numFmtId="0" fontId="12" fillId="4" borderId="0" xfId="0" applyFont="1" applyFill="1" applyBorder="1" applyAlignment="1">
      <alignment horizontal="center" vertical="center" wrapText="1"/>
    </xf>
    <xf numFmtId="165" fontId="12" fillId="4" borderId="0" xfId="0" applyNumberFormat="1" applyFont="1" applyFill="1" applyBorder="1" applyAlignment="1">
      <alignment horizontal="right" vertical="center" wrapText="1"/>
    </xf>
    <xf numFmtId="0" fontId="42" fillId="0" borderId="0" xfId="0" applyFont="1" applyAlignment="1">
      <alignment vertical="center"/>
    </xf>
    <xf numFmtId="0" fontId="12" fillId="4" borderId="28" xfId="0" applyFont="1" applyFill="1" applyBorder="1" applyAlignment="1">
      <alignment horizontal="right" vertical="center" wrapText="1"/>
    </xf>
    <xf numFmtId="0" fontId="12" fillId="8" borderId="1" xfId="0" applyFont="1" applyFill="1" applyBorder="1" applyAlignment="1">
      <alignment horizontal="center" vertical="center" wrapText="1"/>
    </xf>
    <xf numFmtId="0" fontId="40" fillId="0" borderId="39" xfId="0" applyFont="1" applyBorder="1"/>
    <xf numFmtId="0" fontId="25" fillId="0" borderId="39" xfId="0" applyFont="1" applyBorder="1" applyAlignment="1">
      <alignment vertical="center"/>
    </xf>
    <xf numFmtId="0" fontId="25" fillId="0" borderId="39" xfId="0" applyFont="1" applyFill="1" applyBorder="1" applyAlignment="1">
      <alignment vertical="center" wrapText="1"/>
    </xf>
    <xf numFmtId="0" fontId="40" fillId="0" borderId="39" xfId="0" applyFont="1" applyBorder="1" applyAlignment="1">
      <alignment horizontal="center"/>
    </xf>
    <xf numFmtId="0" fontId="28" fillId="0" borderId="36" xfId="0" applyFont="1" applyBorder="1" applyAlignment="1">
      <alignment horizontal="center" wrapText="1"/>
    </xf>
    <xf numFmtId="4" fontId="9" fillId="0" borderId="36" xfId="0" applyNumberFormat="1" applyFont="1" applyBorder="1"/>
    <xf numFmtId="0" fontId="6" fillId="4" borderId="36"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36" fillId="0" borderId="28" xfId="0" applyFont="1" applyBorder="1" applyAlignment="1">
      <alignment horizontal="right" vertical="center" wrapText="1"/>
    </xf>
    <xf numFmtId="0" fontId="36" fillId="4" borderId="28" xfId="0" applyFont="1" applyFill="1" applyBorder="1" applyAlignment="1">
      <alignment horizontal="right" vertical="center" wrapText="1"/>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25" fillId="0" borderId="39" xfId="0" applyFont="1" applyBorder="1" applyAlignment="1">
      <alignment vertical="center" wrapText="1"/>
    </xf>
    <xf numFmtId="0" fontId="26" fillId="0" borderId="39" xfId="0" applyFont="1" applyBorder="1" applyAlignment="1">
      <alignment vertical="center" wrapText="1"/>
    </xf>
    <xf numFmtId="2" fontId="28" fillId="0" borderId="39" xfId="0" applyNumberFormat="1" applyFont="1" applyBorder="1" applyAlignment="1">
      <alignment horizontal="center" vertical="center"/>
    </xf>
    <xf numFmtId="165" fontId="37" fillId="0" borderId="0" xfId="0" applyNumberFormat="1" applyFont="1" applyBorder="1" applyAlignment="1">
      <alignment horizontal="right" vertical="center"/>
    </xf>
    <xf numFmtId="0" fontId="0" fillId="0" borderId="31" xfId="0" applyBorder="1" applyAlignment="1">
      <alignment vertical="center"/>
    </xf>
    <xf numFmtId="0" fontId="0" fillId="0" borderId="31" xfId="0" applyBorder="1"/>
    <xf numFmtId="0" fontId="44" fillId="2" borderId="45" xfId="0" applyFont="1" applyFill="1" applyBorder="1" applyAlignment="1">
      <alignment horizontal="center"/>
    </xf>
    <xf numFmtId="0" fontId="6" fillId="0" borderId="46" xfId="0" applyFont="1" applyFill="1" applyBorder="1" applyAlignment="1">
      <alignment horizontal="center" vertical="center" wrapText="1"/>
    </xf>
    <xf numFmtId="0" fontId="43" fillId="0" borderId="45" xfId="0" applyFont="1" applyFill="1" applyBorder="1" applyAlignment="1">
      <alignment horizontal="center"/>
    </xf>
    <xf numFmtId="0" fontId="21" fillId="0" borderId="45" xfId="0" applyFont="1" applyFill="1" applyBorder="1" applyAlignment="1">
      <alignment horizontal="center" vertical="center" wrapText="1"/>
    </xf>
    <xf numFmtId="1" fontId="36" fillId="0" borderId="39" xfId="0" applyNumberFormat="1" applyFont="1" applyBorder="1" applyAlignment="1">
      <alignment horizontal="center" vertical="center" wrapText="1"/>
    </xf>
    <xf numFmtId="1" fontId="36" fillId="0" borderId="39" xfId="0" applyNumberFormat="1" applyFont="1" applyBorder="1" applyAlignment="1">
      <alignment horizontal="center" vertical="center"/>
    </xf>
    <xf numFmtId="1" fontId="28" fillId="0" borderId="39" xfId="0" applyNumberFormat="1" applyFont="1" applyBorder="1" applyAlignment="1">
      <alignment horizontal="center" vertical="center"/>
    </xf>
    <xf numFmtId="0" fontId="45" fillId="0" borderId="1" xfId="0" applyFont="1" applyBorder="1" applyAlignment="1">
      <alignment horizontal="left" vertical="center" wrapText="1"/>
    </xf>
    <xf numFmtId="4" fontId="41" fillId="0" borderId="1" xfId="0" applyNumberFormat="1" applyFont="1" applyBorder="1" applyAlignment="1">
      <alignment horizontal="left" vertical="center"/>
    </xf>
    <xf numFmtId="0" fontId="46" fillId="2" borderId="0" xfId="0" applyFont="1" applyFill="1"/>
    <xf numFmtId="0" fontId="11" fillId="5" borderId="1" xfId="0" applyFont="1" applyFill="1" applyBorder="1" applyAlignment="1">
      <alignment horizontal="center" vertical="center" wrapText="1"/>
    </xf>
    <xf numFmtId="0" fontId="38" fillId="0" borderId="0" xfId="0" applyFont="1"/>
    <xf numFmtId="0" fontId="36" fillId="0" borderId="28" xfId="0" applyFont="1" applyBorder="1" applyAlignment="1">
      <alignment horizontal="left" vertical="center" wrapText="1"/>
    </xf>
    <xf numFmtId="0" fontId="29" fillId="4" borderId="0" xfId="0" applyFont="1" applyFill="1" applyBorder="1" applyAlignment="1">
      <alignment horizontal="left" vertical="center" wrapText="1"/>
    </xf>
    <xf numFmtId="3" fontId="28" fillId="0" borderId="39" xfId="0" applyNumberFormat="1" applyFont="1" applyBorder="1" applyAlignment="1">
      <alignment horizontal="center"/>
    </xf>
    <xf numFmtId="0" fontId="16" fillId="0" borderId="4" xfId="0" applyFont="1" applyBorder="1" applyAlignment="1">
      <alignment horizontal="left" vertical="center" wrapText="1"/>
    </xf>
    <xf numFmtId="0" fontId="52" fillId="0" borderId="0" xfId="0" applyFont="1"/>
    <xf numFmtId="0" fontId="15" fillId="4" borderId="0" xfId="0" applyFont="1" applyFill="1" applyAlignment="1">
      <alignment vertical="center"/>
    </xf>
    <xf numFmtId="0" fontId="15" fillId="4" borderId="8" xfId="0" applyFont="1" applyFill="1" applyBorder="1" applyAlignment="1">
      <alignment vertical="center"/>
    </xf>
    <xf numFmtId="0" fontId="15" fillId="4" borderId="9" xfId="0" applyFont="1" applyFill="1" applyBorder="1" applyAlignment="1">
      <alignment vertical="center"/>
    </xf>
    <xf numFmtId="0" fontId="15" fillId="4" borderId="10" xfId="0" applyFont="1" applyFill="1" applyBorder="1" applyAlignment="1">
      <alignment vertical="center"/>
    </xf>
    <xf numFmtId="0" fontId="15" fillId="4" borderId="11" xfId="0" applyFont="1" applyFill="1" applyBorder="1" applyAlignment="1">
      <alignment vertical="center"/>
    </xf>
    <xf numFmtId="0" fontId="21" fillId="4" borderId="28" xfId="0" applyFont="1" applyFill="1" applyBorder="1" applyAlignment="1">
      <alignment horizontal="center" vertical="center"/>
    </xf>
    <xf numFmtId="8" fontId="15" fillId="4" borderId="0" xfId="0" applyNumberFormat="1" applyFont="1" applyFill="1" applyAlignment="1">
      <alignment vertical="center"/>
    </xf>
    <xf numFmtId="3" fontId="21" fillId="0" borderId="5" xfId="0" applyNumberFormat="1" applyFont="1" applyBorder="1" applyAlignment="1">
      <alignment horizontal="center" vertical="center" wrapText="1"/>
    </xf>
    <xf numFmtId="3" fontId="21" fillId="0" borderId="7" xfId="0" applyNumberFormat="1" applyFont="1" applyBorder="1" applyAlignment="1">
      <alignment horizontal="center" vertical="center" wrapText="1"/>
    </xf>
    <xf numFmtId="3" fontId="19" fillId="0" borderId="5" xfId="0" applyNumberFormat="1" applyFont="1" applyBorder="1" applyAlignment="1">
      <alignment horizontal="center" vertical="center" wrapText="1"/>
    </xf>
    <xf numFmtId="0" fontId="19" fillId="3" borderId="3" xfId="0" applyFont="1" applyFill="1" applyBorder="1" applyAlignment="1">
      <alignment horizontal="center" vertical="center" wrapText="1"/>
    </xf>
    <xf numFmtId="0" fontId="19" fillId="3" borderId="7" xfId="0" applyFont="1" applyFill="1" applyBorder="1" applyAlignment="1">
      <alignment horizontal="center" vertical="center" wrapText="1"/>
    </xf>
    <xf numFmtId="3" fontId="21" fillId="4" borderId="28" xfId="0" applyNumberFormat="1" applyFont="1" applyFill="1" applyBorder="1" applyAlignment="1">
      <alignment horizontal="center" vertical="center"/>
    </xf>
    <xf numFmtId="0" fontId="15" fillId="0" borderId="0" xfId="0" applyFont="1" applyBorder="1"/>
    <xf numFmtId="0" fontId="20" fillId="4" borderId="1"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27" fillId="0" borderId="1" xfId="0" applyFont="1" applyBorder="1" applyAlignment="1">
      <alignment horizontal="center" vertical="center"/>
    </xf>
    <xf numFmtId="0" fontId="27" fillId="8" borderId="1" xfId="0" applyFont="1" applyFill="1" applyBorder="1" applyAlignment="1">
      <alignment horizontal="left" vertical="center"/>
    </xf>
    <xf numFmtId="0" fontId="36" fillId="0" borderId="1" xfId="0" applyFont="1" applyBorder="1" applyAlignment="1">
      <alignment horizontal="left" vertical="center" wrapText="1"/>
    </xf>
    <xf numFmtId="0" fontId="36" fillId="8" borderId="1" xfId="0" applyFont="1" applyFill="1" applyBorder="1" applyAlignment="1">
      <alignment horizontal="left" vertical="center" wrapText="1"/>
    </xf>
    <xf numFmtId="0" fontId="36" fillId="8" borderId="1" xfId="0" applyFont="1" applyFill="1" applyBorder="1" applyAlignment="1">
      <alignment horizontal="left" vertical="center"/>
    </xf>
    <xf numFmtId="0" fontId="54" fillId="0" borderId="0" xfId="0" applyFont="1" applyBorder="1" applyAlignment="1">
      <alignment horizontal="center"/>
    </xf>
    <xf numFmtId="0" fontId="37" fillId="0" borderId="0" xfId="0" applyFont="1" applyFill="1" applyBorder="1" applyAlignment="1">
      <alignment vertical="center" wrapText="1"/>
    </xf>
    <xf numFmtId="0" fontId="37" fillId="0" borderId="48" xfId="0" applyFont="1" applyFill="1" applyBorder="1" applyAlignment="1">
      <alignment vertical="center" wrapText="1"/>
    </xf>
    <xf numFmtId="0" fontId="37" fillId="0" borderId="0" xfId="0" applyFont="1" applyBorder="1" applyAlignment="1">
      <alignment horizontal="left"/>
    </xf>
    <xf numFmtId="164" fontId="11" fillId="5" borderId="1" xfId="0" applyNumberFormat="1" applyFont="1" applyFill="1" applyBorder="1" applyAlignment="1">
      <alignment vertical="center" wrapText="1"/>
    </xf>
    <xf numFmtId="0" fontId="21" fillId="4" borderId="0" xfId="0" applyFont="1" applyFill="1" applyBorder="1" applyAlignment="1">
      <alignment horizontal="center"/>
    </xf>
    <xf numFmtId="166" fontId="9" fillId="0" borderId="1" xfId="0" applyNumberFormat="1" applyFont="1" applyBorder="1"/>
    <xf numFmtId="0" fontId="9" fillId="13" borderId="1" xfId="0" applyFont="1" applyFill="1" applyBorder="1" applyAlignment="1">
      <alignment horizontal="center"/>
    </xf>
    <xf numFmtId="0" fontId="0" fillId="0" borderId="0" xfId="0" applyFont="1" applyBorder="1"/>
    <xf numFmtId="0" fontId="29" fillId="0" borderId="0" xfId="0" applyFont="1" applyBorder="1" applyAlignment="1">
      <alignment horizontal="right" vertical="center" wrapText="1"/>
    </xf>
    <xf numFmtId="4" fontId="0" fillId="0" borderId="0" xfId="0" applyNumberFormat="1" applyFont="1" applyBorder="1" applyAlignment="1">
      <alignment vertical="center"/>
    </xf>
    <xf numFmtId="0" fontId="10" fillId="3" borderId="1" xfId="0" applyFont="1" applyFill="1" applyBorder="1" applyAlignment="1">
      <alignment horizontal="center" vertical="center" wrapText="1"/>
    </xf>
    <xf numFmtId="166" fontId="10" fillId="3" borderId="1" xfId="0" applyNumberFormat="1" applyFont="1" applyFill="1" applyBorder="1"/>
    <xf numFmtId="0" fontId="49" fillId="0" borderId="0" xfId="0" applyFont="1" applyFill="1" applyBorder="1" applyAlignment="1">
      <alignment horizontal="center"/>
    </xf>
    <xf numFmtId="0" fontId="44" fillId="0" borderId="0" xfId="0" applyFont="1" applyFill="1" applyBorder="1" applyAlignment="1">
      <alignment horizontal="center"/>
    </xf>
    <xf numFmtId="3" fontId="28" fillId="0" borderId="39" xfId="0" applyNumberFormat="1" applyFont="1" applyBorder="1" applyAlignment="1">
      <alignment horizontal="center" vertical="center"/>
    </xf>
    <xf numFmtId="7" fontId="20" fillId="4" borderId="51" xfId="0" applyNumberFormat="1" applyFont="1" applyFill="1" applyBorder="1" applyAlignment="1">
      <alignment horizontal="center"/>
    </xf>
    <xf numFmtId="7" fontId="20" fillId="4" borderId="52" xfId="0" applyNumberFormat="1" applyFont="1" applyFill="1" applyBorder="1" applyAlignment="1">
      <alignment horizontal="center"/>
    </xf>
    <xf numFmtId="10" fontId="55" fillId="0" borderId="53" xfId="0" applyNumberFormat="1" applyFont="1" applyBorder="1" applyAlignment="1">
      <alignment horizontal="center" vertical="center"/>
    </xf>
    <xf numFmtId="8" fontId="21" fillId="4" borderId="0" xfId="0" applyNumberFormat="1" applyFont="1" applyFill="1" applyBorder="1" applyAlignment="1">
      <alignment horizontal="right"/>
    </xf>
    <xf numFmtId="0" fontId="6" fillId="6" borderId="52" xfId="0" applyFont="1" applyFill="1" applyBorder="1" applyAlignment="1">
      <alignment horizontal="center" vertical="center"/>
    </xf>
    <xf numFmtId="0" fontId="6" fillId="6" borderId="53" xfId="0" applyFont="1" applyFill="1" applyBorder="1" applyAlignment="1">
      <alignment horizontal="center" vertical="center" wrapText="1"/>
    </xf>
    <xf numFmtId="0" fontId="16" fillId="0" borderId="13" xfId="0" applyFont="1" applyBorder="1" applyAlignment="1">
      <alignment horizontal="left" vertical="center" wrapText="1"/>
    </xf>
    <xf numFmtId="164" fontId="23" fillId="8" borderId="1" xfId="0" applyNumberFormat="1" applyFont="1" applyFill="1" applyBorder="1" applyAlignment="1">
      <alignment horizontal="right" vertical="center"/>
    </xf>
    <xf numFmtId="164" fontId="23" fillId="8" borderId="55" xfId="0" applyNumberFormat="1" applyFont="1" applyFill="1" applyBorder="1" applyAlignment="1">
      <alignment horizontal="right" vertical="center"/>
    </xf>
    <xf numFmtId="10" fontId="21" fillId="0" borderId="14" xfId="0" applyNumberFormat="1" applyFont="1" applyBorder="1" applyAlignment="1">
      <alignment horizontal="center" vertical="center"/>
    </xf>
    <xf numFmtId="10" fontId="21" fillId="0" borderId="7" xfId="0" applyNumberFormat="1" applyFont="1" applyBorder="1" applyAlignment="1">
      <alignment horizontal="center" vertical="center"/>
    </xf>
    <xf numFmtId="164" fontId="23" fillId="4" borderId="55" xfId="0" applyNumberFormat="1" applyFont="1" applyFill="1" applyBorder="1" applyAlignment="1">
      <alignment horizontal="center" vertical="center"/>
    </xf>
    <xf numFmtId="164" fontId="23" fillId="4" borderId="24" xfId="0" applyNumberFormat="1" applyFont="1" applyFill="1" applyBorder="1" applyAlignment="1">
      <alignment horizontal="center" vertical="center"/>
    </xf>
    <xf numFmtId="0" fontId="36" fillId="4" borderId="28" xfId="0" applyFont="1" applyFill="1" applyBorder="1" applyAlignment="1">
      <alignment horizontal="right" vertical="center"/>
    </xf>
    <xf numFmtId="164" fontId="36" fillId="0" borderId="1" xfId="0" applyNumberFormat="1" applyFont="1" applyBorder="1" applyAlignment="1">
      <alignment vertical="center"/>
    </xf>
    <xf numFmtId="3" fontId="36" fillId="0" borderId="28" xfId="0" applyNumberFormat="1" applyFont="1" applyBorder="1" applyAlignment="1">
      <alignment horizontal="right" vertical="center" wrapText="1"/>
    </xf>
    <xf numFmtId="0" fontId="61" fillId="0" borderId="0" xfId="0" applyFont="1"/>
    <xf numFmtId="0" fontId="31" fillId="0" borderId="0" xfId="0" applyFont="1"/>
    <xf numFmtId="0" fontId="31" fillId="0" borderId="0" xfId="0" applyFont="1" applyAlignment="1">
      <alignment horizontal="center"/>
    </xf>
    <xf numFmtId="4" fontId="63" fillId="0" borderId="0" xfId="0" applyNumberFormat="1" applyFont="1" applyAlignment="1">
      <alignment horizontal="right" vertical="top"/>
    </xf>
    <xf numFmtId="164" fontId="39" fillId="0" borderId="28" xfId="0" applyNumberFormat="1" applyFont="1" applyBorder="1" applyAlignment="1">
      <alignment horizontal="right" vertical="top"/>
    </xf>
    <xf numFmtId="167" fontId="39" fillId="0" borderId="50" xfId="0" applyNumberFormat="1" applyFont="1" applyBorder="1" applyAlignment="1">
      <alignment horizontal="right" vertical="center"/>
    </xf>
    <xf numFmtId="167" fontId="20" fillId="4" borderId="28" xfId="0" applyNumberFormat="1" applyFont="1" applyFill="1" applyBorder="1" applyAlignment="1">
      <alignment horizontal="right" vertical="center" wrapText="1"/>
    </xf>
    <xf numFmtId="164" fontId="30" fillId="0" borderId="1" xfId="0" applyNumberFormat="1" applyFont="1" applyBorder="1" applyAlignment="1">
      <alignment horizontal="right" vertical="top"/>
    </xf>
    <xf numFmtId="4" fontId="65" fillId="0" borderId="0" xfId="0" applyNumberFormat="1" applyFont="1" applyAlignment="1">
      <alignment horizontal="right" vertical="top"/>
    </xf>
    <xf numFmtId="3" fontId="0" fillId="4" borderId="0" xfId="0" applyNumberFormat="1" applyFill="1"/>
    <xf numFmtId="167" fontId="9" fillId="0" borderId="1" xfId="0" applyNumberFormat="1" applyFont="1" applyBorder="1"/>
    <xf numFmtId="10" fontId="4" fillId="4" borderId="28" xfId="1" applyNumberFormat="1" applyFont="1" applyFill="1" applyBorder="1" applyAlignment="1">
      <alignment horizontal="center" vertical="center" wrapText="1"/>
    </xf>
    <xf numFmtId="164" fontId="4" fillId="0" borderId="28" xfId="0" applyNumberFormat="1" applyFont="1" applyBorder="1" applyAlignment="1">
      <alignment horizontal="center" vertical="center"/>
    </xf>
    <xf numFmtId="0" fontId="45" fillId="0" borderId="56" xfId="0" applyFont="1" applyBorder="1" applyAlignment="1">
      <alignment horizontal="center" vertical="center" wrapText="1"/>
    </xf>
    <xf numFmtId="164" fontId="36" fillId="0" borderId="56" xfId="0" applyNumberFormat="1" applyFont="1" applyBorder="1" applyAlignment="1">
      <alignment horizontal="center" vertical="center"/>
    </xf>
    <xf numFmtId="4" fontId="69" fillId="0" borderId="0" xfId="0" applyNumberFormat="1" applyFont="1" applyBorder="1" applyAlignment="1">
      <alignment horizontal="right" vertical="top"/>
    </xf>
    <xf numFmtId="0" fontId="70" fillId="0" borderId="39" xfId="0" applyFont="1" applyBorder="1" applyAlignment="1">
      <alignment horizontal="center"/>
    </xf>
    <xf numFmtId="0" fontId="41" fillId="0" borderId="1" xfId="0" applyFont="1" applyBorder="1" applyAlignment="1">
      <alignment horizontal="center" vertical="center"/>
    </xf>
    <xf numFmtId="0" fontId="41" fillId="0" borderId="1" xfId="0" applyFont="1" applyBorder="1" applyAlignment="1">
      <alignment horizontal="center" vertical="center" wrapText="1"/>
    </xf>
    <xf numFmtId="2" fontId="28" fillId="0" borderId="0" xfId="0" applyNumberFormat="1" applyFont="1" applyBorder="1" applyAlignment="1">
      <alignment horizontal="center" vertical="center"/>
    </xf>
    <xf numFmtId="2" fontId="28" fillId="4" borderId="0" xfId="0" applyNumberFormat="1" applyFont="1" applyFill="1" applyBorder="1" applyAlignment="1">
      <alignment horizontal="center" vertical="center"/>
    </xf>
    <xf numFmtId="0" fontId="6" fillId="2" borderId="39" xfId="0" applyFont="1" applyFill="1" applyBorder="1" applyAlignment="1">
      <alignment horizontal="center" vertical="center" wrapText="1"/>
    </xf>
    <xf numFmtId="0" fontId="44" fillId="2" borderId="39" xfId="0" applyFont="1" applyFill="1" applyBorder="1" applyAlignment="1">
      <alignment horizontal="center"/>
    </xf>
    <xf numFmtId="1" fontId="68" fillId="0" borderId="39" xfId="0" applyNumberFormat="1" applyFont="1" applyBorder="1" applyAlignment="1">
      <alignment horizontal="center"/>
    </xf>
    <xf numFmtId="0" fontId="49" fillId="0" borderId="0" xfId="0" applyFont="1" applyFill="1" applyAlignment="1">
      <alignment horizontal="center"/>
    </xf>
    <xf numFmtId="4" fontId="30" fillId="0" borderId="0" xfId="0" applyNumberFormat="1" applyFont="1" applyBorder="1" applyAlignment="1">
      <alignment horizontal="right" vertical="top"/>
    </xf>
    <xf numFmtId="0" fontId="75" fillId="0" borderId="28" xfId="0" applyFont="1" applyBorder="1" applyAlignment="1">
      <alignment horizontal="right" vertical="center" wrapText="1"/>
    </xf>
    <xf numFmtId="0" fontId="29" fillId="0" borderId="1" xfId="0" applyFont="1" applyBorder="1" applyAlignment="1">
      <alignment horizontal="right" vertical="center"/>
    </xf>
    <xf numFmtId="0" fontId="0" fillId="0" borderId="0" xfId="0" applyBorder="1" applyAlignment="1">
      <alignment horizontal="left"/>
    </xf>
    <xf numFmtId="0" fontId="0" fillId="0" borderId="0" xfId="0" applyAlignment="1">
      <alignment horizontal="center"/>
    </xf>
    <xf numFmtId="0" fontId="49" fillId="2" borderId="0" xfId="0" applyFont="1" applyFill="1" applyAlignment="1">
      <alignment horizontal="center"/>
    </xf>
    <xf numFmtId="0" fontId="26" fillId="0" borderId="0" xfId="0" applyFont="1" applyBorder="1" applyAlignment="1">
      <alignment horizontal="left" vertical="center" wrapText="1"/>
    </xf>
    <xf numFmtId="164" fontId="12" fillId="4" borderId="1" xfId="0" applyNumberFormat="1" applyFont="1" applyFill="1" applyBorder="1" applyAlignment="1">
      <alignment horizontal="right" vertical="center" wrapText="1"/>
    </xf>
    <xf numFmtId="164" fontId="30" fillId="0" borderId="1" xfId="0" applyNumberFormat="1" applyFont="1" applyBorder="1" applyAlignment="1">
      <alignment horizontal="right" vertical="center"/>
    </xf>
    <xf numFmtId="164" fontId="12" fillId="8" borderId="1" xfId="0" applyNumberFormat="1" applyFont="1" applyFill="1" applyBorder="1" applyAlignment="1">
      <alignment horizontal="right" vertical="center" wrapText="1"/>
    </xf>
    <xf numFmtId="0" fontId="36" fillId="0" borderId="25" xfId="0" applyFont="1" applyBorder="1" applyAlignment="1">
      <alignment horizontal="left" vertical="center" wrapText="1"/>
    </xf>
    <xf numFmtId="0" fontId="75" fillId="0" borderId="25" xfId="0" applyFont="1" applyBorder="1" applyAlignment="1">
      <alignment horizontal="right" vertical="center" wrapText="1"/>
    </xf>
    <xf numFmtId="0" fontId="27" fillId="0" borderId="28" xfId="0" applyFont="1" applyBorder="1" applyAlignment="1">
      <alignment horizontal="center" vertical="center" wrapText="1"/>
    </xf>
    <xf numFmtId="3" fontId="27" fillId="0" borderId="28" xfId="0" applyNumberFormat="1" applyFont="1" applyBorder="1" applyAlignment="1">
      <alignment horizontal="right" vertical="center" wrapText="1"/>
    </xf>
    <xf numFmtId="0" fontId="0" fillId="0" borderId="0" xfId="0" applyAlignment="1">
      <alignment horizontal="left"/>
    </xf>
    <xf numFmtId="0" fontId="12" fillId="8" borderId="56" xfId="0" applyFont="1" applyFill="1" applyBorder="1" applyAlignment="1">
      <alignment horizontal="center" vertical="center" wrapText="1"/>
    </xf>
    <xf numFmtId="4" fontId="76" fillId="0" borderId="0" xfId="0" applyNumberFormat="1" applyFont="1" applyAlignment="1">
      <alignment horizontal="right" vertical="top"/>
    </xf>
    <xf numFmtId="166" fontId="39" fillId="0" borderId="56" xfId="0" applyNumberFormat="1" applyFont="1" applyBorder="1" applyAlignment="1">
      <alignment horizontal="right" vertical="center"/>
    </xf>
    <xf numFmtId="166" fontId="77" fillId="8" borderId="1" xfId="0" applyNumberFormat="1" applyFont="1" applyFill="1" applyBorder="1" applyAlignment="1">
      <alignment horizontal="right" vertical="center"/>
    </xf>
    <xf numFmtId="166" fontId="20" fillId="3" borderId="56" xfId="0" applyNumberFormat="1" applyFont="1" applyFill="1" applyBorder="1" applyAlignment="1">
      <alignment horizontal="right" vertical="center"/>
    </xf>
    <xf numFmtId="166" fontId="20" fillId="8" borderId="56" xfId="0" applyNumberFormat="1" applyFont="1" applyFill="1" applyBorder="1" applyAlignment="1">
      <alignment horizontal="right" vertical="center" wrapText="1"/>
    </xf>
    <xf numFmtId="0" fontId="11" fillId="0" borderId="0" xfId="0" applyFont="1" applyAlignment="1">
      <alignment horizontal="center"/>
    </xf>
    <xf numFmtId="10" fontId="9" fillId="0" borderId="1" xfId="1" applyNumberFormat="1" applyFont="1" applyBorder="1"/>
    <xf numFmtId="0" fontId="21" fillId="0" borderId="4" xfId="0" applyFont="1" applyBorder="1" applyAlignment="1">
      <alignment horizontal="center" vertical="center" wrapText="1"/>
    </xf>
    <xf numFmtId="0" fontId="27" fillId="0" borderId="1" xfId="0" applyFont="1" applyBorder="1" applyAlignment="1">
      <alignment horizontal="left" vertical="center" wrapText="1"/>
    </xf>
    <xf numFmtId="0" fontId="16" fillId="4" borderId="8" xfId="0" applyFont="1" applyFill="1" applyBorder="1" applyAlignment="1">
      <alignment horizontal="left" vertical="center" wrapText="1"/>
    </xf>
    <xf numFmtId="8" fontId="19" fillId="4" borderId="9" xfId="0" applyNumberFormat="1" applyFont="1" applyFill="1" applyBorder="1" applyAlignment="1">
      <alignment horizontal="center" vertical="center"/>
    </xf>
    <xf numFmtId="10" fontId="36" fillId="0" borderId="1" xfId="1" applyNumberFormat="1" applyFont="1" applyBorder="1" applyAlignment="1">
      <alignment vertical="center"/>
    </xf>
    <xf numFmtId="166" fontId="71" fillId="0" borderId="56" xfId="0" applyNumberFormat="1" applyFont="1" applyBorder="1" applyAlignment="1">
      <alignment horizontal="center" vertical="center"/>
    </xf>
    <xf numFmtId="10" fontId="71" fillId="0" borderId="56" xfId="1" applyNumberFormat="1" applyFont="1" applyBorder="1" applyAlignment="1">
      <alignment horizontal="center" vertical="center"/>
    </xf>
    <xf numFmtId="0" fontId="12" fillId="4" borderId="1" xfId="0" applyFont="1" applyFill="1" applyBorder="1" applyAlignment="1">
      <alignment horizontal="left" vertical="center" wrapText="1"/>
    </xf>
    <xf numFmtId="9" fontId="30" fillId="0" borderId="1" xfId="1" applyFont="1" applyBorder="1" applyAlignment="1">
      <alignment horizontal="right" vertical="center"/>
    </xf>
    <xf numFmtId="10" fontId="30" fillId="0" borderId="1" xfId="1" applyNumberFormat="1" applyFont="1" applyBorder="1" applyAlignment="1">
      <alignment horizontal="right" vertical="center"/>
    </xf>
    <xf numFmtId="10" fontId="23" fillId="3" borderId="1" xfId="1" applyNumberFormat="1" applyFont="1" applyFill="1" applyBorder="1" applyAlignment="1">
      <alignment horizontal="right" vertical="center"/>
    </xf>
    <xf numFmtId="0" fontId="11" fillId="3" borderId="56" xfId="0" applyFont="1" applyFill="1" applyBorder="1" applyAlignment="1">
      <alignment horizontal="center"/>
    </xf>
    <xf numFmtId="9" fontId="29" fillId="0" borderId="56" xfId="1" applyFont="1" applyBorder="1" applyAlignment="1">
      <alignment horizontal="right" vertical="center"/>
    </xf>
    <xf numFmtId="10" fontId="29" fillId="0" borderId="56" xfId="1" applyNumberFormat="1" applyFont="1" applyBorder="1" applyAlignment="1">
      <alignment horizontal="right" vertical="center"/>
    </xf>
    <xf numFmtId="0" fontId="16" fillId="4" borderId="57"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59" xfId="0" applyFont="1" applyFill="1" applyBorder="1" applyAlignment="1">
      <alignment horizontal="center" vertical="center" wrapText="1"/>
    </xf>
    <xf numFmtId="0" fontId="16" fillId="11" borderId="16" xfId="0" applyFont="1" applyFill="1" applyBorder="1" applyAlignment="1">
      <alignment horizontal="center" vertical="center" wrapText="1"/>
    </xf>
    <xf numFmtId="0" fontId="16" fillId="11" borderId="13" xfId="0" applyFont="1" applyFill="1" applyBorder="1" applyAlignment="1">
      <alignment horizontal="center" vertical="center" wrapText="1"/>
    </xf>
    <xf numFmtId="8" fontId="19" fillId="12" borderId="15" xfId="0" applyNumberFormat="1" applyFont="1" applyFill="1" applyBorder="1" applyAlignment="1">
      <alignment horizontal="center" vertical="center"/>
    </xf>
    <xf numFmtId="8" fontId="19" fillId="12" borderId="14" xfId="0" applyNumberFormat="1" applyFont="1" applyFill="1" applyBorder="1" applyAlignment="1">
      <alignment horizontal="center" vertical="center"/>
    </xf>
    <xf numFmtId="0" fontId="55" fillId="9" borderId="16" xfId="0" applyFont="1" applyFill="1" applyBorder="1" applyAlignment="1">
      <alignment horizontal="center" vertical="center" wrapText="1"/>
    </xf>
    <xf numFmtId="0" fontId="55" fillId="9" borderId="60" xfId="0" applyFont="1" applyFill="1" applyBorder="1" applyAlignment="1">
      <alignment horizontal="center" vertical="center" wrapText="1"/>
    </xf>
    <xf numFmtId="8" fontId="19" fillId="9" borderId="15" xfId="0" applyNumberFormat="1" applyFont="1" applyFill="1" applyBorder="1" applyAlignment="1">
      <alignment horizontal="center" vertical="center"/>
    </xf>
    <xf numFmtId="8" fontId="19" fillId="9" borderId="61" xfId="0" applyNumberFormat="1" applyFont="1" applyFill="1" applyBorder="1" applyAlignment="1">
      <alignment horizontal="center" vertical="center"/>
    </xf>
    <xf numFmtId="0" fontId="4" fillId="4" borderId="6" xfId="0" applyFont="1" applyFill="1" applyBorder="1" applyAlignment="1">
      <alignment horizontal="justify" vertical="center" wrapText="1"/>
    </xf>
    <xf numFmtId="0" fontId="4" fillId="4" borderId="24" xfId="0" applyFont="1" applyFill="1" applyBorder="1" applyAlignment="1">
      <alignment horizontal="justify" vertical="center" wrapText="1"/>
    </xf>
    <xf numFmtId="0" fontId="4" fillId="4" borderId="7" xfId="0" applyFont="1" applyFill="1" applyBorder="1" applyAlignment="1">
      <alignment horizontal="justify" vertical="center" wrapText="1"/>
    </xf>
    <xf numFmtId="0" fontId="12" fillId="4" borderId="29" xfId="0" applyFont="1" applyFill="1" applyBorder="1" applyAlignment="1">
      <alignment horizontal="center"/>
    </xf>
    <xf numFmtId="0" fontId="12" fillId="4" borderId="38" xfId="0" applyFont="1" applyFill="1" applyBorder="1" applyAlignment="1">
      <alignment horizontal="center"/>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xf>
    <xf numFmtId="0" fontId="14" fillId="4" borderId="8" xfId="0" applyFont="1" applyFill="1" applyBorder="1" applyAlignment="1">
      <alignment horizontal="center"/>
    </xf>
    <xf numFmtId="0" fontId="14" fillId="4" borderId="9" xfId="0" applyFont="1" applyFill="1" applyBorder="1" applyAlignment="1">
      <alignment horizontal="center"/>
    </xf>
    <xf numFmtId="0" fontId="14" fillId="4" borderId="10" xfId="0" applyFont="1" applyFill="1" applyBorder="1" applyAlignment="1">
      <alignment horizontal="center"/>
    </xf>
    <xf numFmtId="0" fontId="14" fillId="4" borderId="11" xfId="0" applyFont="1" applyFill="1" applyBorder="1" applyAlignment="1">
      <alignment horizontal="center"/>
    </xf>
    <xf numFmtId="10" fontId="21" fillId="3" borderId="15" xfId="1" applyNumberFormat="1" applyFont="1" applyFill="1" applyBorder="1" applyAlignment="1">
      <alignment horizontal="center" vertical="center"/>
    </xf>
    <xf numFmtId="10" fontId="21" fillId="3" borderId="14" xfId="1" applyNumberFormat="1" applyFont="1" applyFill="1" applyBorder="1" applyAlignment="1">
      <alignment horizontal="center" vertical="center"/>
    </xf>
    <xf numFmtId="0" fontId="18" fillId="0" borderId="16" xfId="0" applyFont="1" applyBorder="1" applyAlignment="1">
      <alignment horizontal="left" vertical="center" wrapText="1"/>
    </xf>
    <xf numFmtId="0" fontId="18" fillId="0" borderId="13" xfId="0" applyFont="1" applyBorder="1" applyAlignment="1">
      <alignment horizontal="left" vertical="center" wrapText="1"/>
    </xf>
    <xf numFmtId="0" fontId="18" fillId="0" borderId="4" xfId="0" applyFont="1" applyBorder="1" applyAlignment="1">
      <alignment horizontal="center" vertical="center" wrapText="1"/>
    </xf>
    <xf numFmtId="0" fontId="21" fillId="8" borderId="5" xfId="0" applyFont="1" applyFill="1" applyBorder="1" applyAlignment="1">
      <alignment horizontal="center" vertical="center" wrapText="1"/>
    </xf>
    <xf numFmtId="0" fontId="6" fillId="6" borderId="51" xfId="0" applyFont="1" applyFill="1" applyBorder="1" applyAlignment="1">
      <alignment horizontal="center" vertical="center"/>
    </xf>
    <xf numFmtId="0" fontId="6" fillId="6" borderId="52" xfId="0" applyFont="1" applyFill="1" applyBorder="1" applyAlignment="1">
      <alignment horizontal="center" vertical="center"/>
    </xf>
    <xf numFmtId="0" fontId="56" fillId="4" borderId="29" xfId="0" applyFont="1" applyFill="1" applyBorder="1" applyAlignment="1">
      <alignment horizontal="center"/>
    </xf>
    <xf numFmtId="0" fontId="56" fillId="4" borderId="34" xfId="0" applyFont="1" applyFill="1" applyBorder="1" applyAlignment="1">
      <alignment horizontal="center"/>
    </xf>
    <xf numFmtId="0" fontId="6" fillId="7" borderId="2" xfId="0" applyFont="1" applyFill="1" applyBorder="1" applyAlignment="1">
      <alignment horizontal="center" vertical="center" wrapText="1"/>
    </xf>
    <xf numFmtId="0" fontId="6" fillId="7" borderId="6" xfId="0" applyFont="1" applyFill="1" applyBorder="1" applyAlignment="1">
      <alignment horizontal="center" vertical="center" wrapText="1"/>
    </xf>
    <xf numFmtId="164" fontId="21" fillId="3" borderId="23" xfId="0" applyNumberFormat="1" applyFont="1" applyFill="1" applyBorder="1" applyAlignment="1">
      <alignment horizontal="center" vertical="center"/>
    </xf>
    <xf numFmtId="164" fontId="21" fillId="3" borderId="14" xfId="0" applyNumberFormat="1" applyFont="1" applyFill="1" applyBorder="1" applyAlignment="1">
      <alignment horizontal="center" vertical="center"/>
    </xf>
    <xf numFmtId="0" fontId="18" fillId="0" borderId="22" xfId="0" applyFont="1" applyBorder="1" applyAlignment="1">
      <alignment horizontal="left" vertical="center" wrapText="1"/>
    </xf>
    <xf numFmtId="0" fontId="53" fillId="8" borderId="14" xfId="0" applyFont="1" applyFill="1" applyBorder="1" applyAlignment="1">
      <alignment horizontal="center" vertical="center" wrapText="1"/>
    </xf>
    <xf numFmtId="0" fontId="53" fillId="8" borderId="5" xfId="0" applyFont="1" applyFill="1" applyBorder="1" applyAlignment="1">
      <alignment horizontal="center" vertical="center" wrapText="1"/>
    </xf>
    <xf numFmtId="0" fontId="18" fillId="0" borderId="13" xfId="0" applyFont="1" applyBorder="1" applyAlignment="1">
      <alignment horizontal="center" vertical="center" wrapText="1"/>
    </xf>
    <xf numFmtId="164" fontId="21" fillId="3" borderId="15" xfId="0" applyNumberFormat="1" applyFont="1" applyFill="1" applyBorder="1" applyAlignment="1">
      <alignment horizontal="center" vertical="center"/>
    </xf>
    <xf numFmtId="0" fontId="16" fillId="0" borderId="6" xfId="0" applyFont="1" applyBorder="1" applyAlignment="1">
      <alignment horizontal="justify" vertical="center" wrapText="1"/>
    </xf>
    <xf numFmtId="0" fontId="16" fillId="0" borderId="49" xfId="0" applyFont="1" applyBorder="1" applyAlignment="1">
      <alignment horizontal="justify" vertical="center" wrapText="1"/>
    </xf>
    <xf numFmtId="0" fontId="16" fillId="0" borderId="54" xfId="0" applyFont="1" applyBorder="1" applyAlignment="1">
      <alignment horizontal="justify" vertical="center" wrapText="1"/>
    </xf>
    <xf numFmtId="0" fontId="16" fillId="0" borderId="35" xfId="0" applyFont="1" applyBorder="1" applyAlignment="1">
      <alignment horizontal="justify" vertical="center" wrapText="1"/>
    </xf>
    <xf numFmtId="0" fontId="21" fillId="8" borderId="5" xfId="0" applyFont="1" applyFill="1" applyBorder="1" applyAlignment="1">
      <alignment horizontal="center" vertical="center"/>
    </xf>
    <xf numFmtId="0" fontId="5" fillId="4" borderId="0" xfId="0" applyFont="1" applyFill="1" applyAlignment="1">
      <alignment horizontal="center"/>
    </xf>
    <xf numFmtId="17" fontId="22" fillId="4" borderId="0" xfId="0" applyNumberFormat="1" applyFont="1" applyFill="1" applyAlignment="1">
      <alignment horizontal="center"/>
    </xf>
    <xf numFmtId="0" fontId="22" fillId="4" borderId="0" xfId="0" applyFont="1" applyFill="1" applyAlignment="1">
      <alignment horizontal="center"/>
    </xf>
    <xf numFmtId="0" fontId="13" fillId="4" borderId="0" xfId="0" applyFont="1" applyFill="1" applyAlignment="1">
      <alignment horizontal="center"/>
    </xf>
    <xf numFmtId="0" fontId="17" fillId="7" borderId="2"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17" fillId="7" borderId="51" xfId="0" applyFont="1" applyFill="1" applyBorder="1" applyAlignment="1">
      <alignment horizontal="center" vertical="center"/>
    </xf>
    <xf numFmtId="0" fontId="17" fillId="7" borderId="53" xfId="0" applyFont="1" applyFill="1" applyBorder="1" applyAlignment="1">
      <alignment horizontal="center" vertical="center"/>
    </xf>
    <xf numFmtId="0" fontId="17" fillId="7" borderId="51" xfId="0" applyFont="1" applyFill="1" applyBorder="1" applyAlignment="1">
      <alignment horizontal="center" vertical="center" wrapText="1"/>
    </xf>
    <xf numFmtId="0" fontId="3" fillId="4" borderId="0" xfId="0" applyFont="1" applyFill="1" applyAlignment="1">
      <alignment horizontal="center" wrapText="1"/>
    </xf>
    <xf numFmtId="0" fontId="3" fillId="4" borderId="27" xfId="0" applyFont="1" applyFill="1" applyBorder="1" applyAlignment="1">
      <alignment horizontal="center" wrapText="1"/>
    </xf>
    <xf numFmtId="164" fontId="19" fillId="3" borderId="5" xfId="0" applyNumberFormat="1" applyFont="1" applyFill="1" applyBorder="1" applyAlignment="1">
      <alignment horizontal="center" vertical="center"/>
    </xf>
    <xf numFmtId="0" fontId="16" fillId="0" borderId="4" xfId="0" applyFont="1" applyBorder="1" applyAlignment="1">
      <alignment horizontal="justify" vertical="center" wrapText="1"/>
    </xf>
    <xf numFmtId="10" fontId="19" fillId="3" borderId="5" xfId="0" applyNumberFormat="1" applyFont="1" applyFill="1" applyBorder="1" applyAlignment="1">
      <alignment horizontal="center" vertical="center"/>
    </xf>
    <xf numFmtId="0" fontId="2" fillId="4" borderId="0" xfId="0" applyFont="1" applyFill="1" applyAlignment="1">
      <alignment horizontal="left"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6" fillId="2" borderId="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4" xfId="0" applyFont="1" applyBorder="1" applyAlignment="1">
      <alignment horizontal="justify" vertical="center" wrapText="1"/>
    </xf>
    <xf numFmtId="0" fontId="4" fillId="0" borderId="56" xfId="0" applyFont="1" applyBorder="1" applyAlignment="1">
      <alignment horizontal="justify" vertical="center" wrapText="1"/>
    </xf>
    <xf numFmtId="0" fontId="4" fillId="0" borderId="5" xfId="0" applyFont="1" applyBorder="1" applyAlignment="1">
      <alignment horizontal="justify" vertical="center" wrapText="1"/>
    </xf>
    <xf numFmtId="0" fontId="9" fillId="0" borderId="0" xfId="0" applyFont="1" applyAlignment="1">
      <alignment horizontal="center" wrapText="1"/>
    </xf>
    <xf numFmtId="0" fontId="10" fillId="0" borderId="0" xfId="0" applyFont="1" applyBorder="1" applyAlignment="1">
      <alignment horizontal="center"/>
    </xf>
    <xf numFmtId="0" fontId="10" fillId="0" borderId="0" xfId="0" applyFont="1" applyAlignment="1">
      <alignment horizontal="center"/>
    </xf>
    <xf numFmtId="0" fontId="49" fillId="2" borderId="0" xfId="0" applyFont="1" applyFill="1" applyAlignment="1">
      <alignment horizontal="center"/>
    </xf>
    <xf numFmtId="0" fontId="0" fillId="0" borderId="25" xfId="0" applyBorder="1" applyAlignment="1">
      <alignment horizontal="left"/>
    </xf>
    <xf numFmtId="0" fontId="44" fillId="2" borderId="0" xfId="0" applyFont="1" applyFill="1" applyAlignment="1">
      <alignment horizontal="center"/>
    </xf>
    <xf numFmtId="0" fontId="43" fillId="2" borderId="0" xfId="0" applyFont="1" applyFill="1" applyAlignment="1">
      <alignment horizontal="center"/>
    </xf>
    <xf numFmtId="0" fontId="58" fillId="2" borderId="29" xfId="0" applyFont="1" applyFill="1" applyBorder="1" applyAlignment="1">
      <alignment horizontal="left" vertical="center" wrapText="1"/>
    </xf>
    <xf numFmtId="0" fontId="58" fillId="2" borderId="38" xfId="0" applyFont="1" applyFill="1" applyBorder="1" applyAlignment="1">
      <alignment horizontal="left" vertical="center" wrapText="1"/>
    </xf>
    <xf numFmtId="0" fontId="58" fillId="2" borderId="34" xfId="0" applyFont="1" applyFill="1" applyBorder="1" applyAlignment="1">
      <alignment horizontal="left" vertical="center" wrapText="1"/>
    </xf>
    <xf numFmtId="0" fontId="10" fillId="5" borderId="28" xfId="0" applyFont="1" applyFill="1" applyBorder="1" applyAlignment="1">
      <alignment horizontal="center"/>
    </xf>
    <xf numFmtId="0" fontId="0" fillId="0" borderId="0" xfId="0" applyAlignment="1">
      <alignment horizontal="center"/>
    </xf>
    <xf numFmtId="0" fontId="0" fillId="0" borderId="35" xfId="0" applyBorder="1" applyAlignment="1">
      <alignment horizontal="center"/>
    </xf>
    <xf numFmtId="0" fontId="57" fillId="2" borderId="29" xfId="0" applyFont="1" applyFill="1" applyBorder="1" applyAlignment="1">
      <alignment horizontal="left" vertical="center" wrapText="1"/>
    </xf>
    <xf numFmtId="0" fontId="57" fillId="2" borderId="38" xfId="0" applyFont="1" applyFill="1" applyBorder="1" applyAlignment="1">
      <alignment horizontal="left" vertical="center" wrapText="1"/>
    </xf>
    <xf numFmtId="0" fontId="57" fillId="2" borderId="34" xfId="0" applyFont="1" applyFill="1" applyBorder="1" applyAlignment="1">
      <alignment horizontal="left" vertical="center" wrapText="1"/>
    </xf>
    <xf numFmtId="0" fontId="57" fillId="2" borderId="29" xfId="0" applyFont="1" applyFill="1" applyBorder="1" applyAlignment="1">
      <alignment horizontal="left" wrapText="1"/>
    </xf>
    <xf numFmtId="0" fontId="57" fillId="2" borderId="38" xfId="0" applyFont="1" applyFill="1" applyBorder="1" applyAlignment="1">
      <alignment horizontal="left" wrapText="1"/>
    </xf>
    <xf numFmtId="0" fontId="57" fillId="2" borderId="34" xfId="0" applyFont="1" applyFill="1" applyBorder="1" applyAlignment="1">
      <alignment horizontal="left" wrapText="1"/>
    </xf>
    <xf numFmtId="0" fontId="9" fillId="0" borderId="0" xfId="0" applyFont="1" applyAlignment="1">
      <alignment horizontal="left"/>
    </xf>
    <xf numFmtId="0" fontId="0" fillId="0" borderId="0" xfId="0" applyBorder="1" applyAlignment="1">
      <alignment horizontal="left" vertical="center"/>
    </xf>
    <xf numFmtId="0" fontId="72" fillId="2" borderId="0" xfId="0" applyFont="1" applyFill="1" applyAlignment="1">
      <alignment horizontal="center" vertical="center"/>
    </xf>
    <xf numFmtId="0" fontId="27" fillId="0" borderId="0" xfId="0" applyFont="1" applyBorder="1" applyAlignment="1">
      <alignment vertical="center" wrapText="1"/>
    </xf>
    <xf numFmtId="0" fontId="47" fillId="2" borderId="20" xfId="0" applyFont="1" applyFill="1" applyBorder="1" applyAlignment="1">
      <alignment horizontal="left" vertical="center" wrapText="1"/>
    </xf>
    <xf numFmtId="0" fontId="47" fillId="2" borderId="25" xfId="0" applyFont="1" applyFill="1" applyBorder="1" applyAlignment="1">
      <alignment horizontal="left" vertical="center" wrapText="1"/>
    </xf>
    <xf numFmtId="0" fontId="47" fillId="2" borderId="21" xfId="0" applyFont="1" applyFill="1" applyBorder="1" applyAlignment="1">
      <alignment horizontal="left" vertical="center" wrapText="1"/>
    </xf>
    <xf numFmtId="0" fontId="47" fillId="2" borderId="8" xfId="0" applyFont="1" applyFill="1" applyBorder="1" applyAlignment="1">
      <alignment horizontal="left" vertical="center" wrapText="1"/>
    </xf>
    <xf numFmtId="0" fontId="47" fillId="2" borderId="0" xfId="0" applyFont="1" applyFill="1" applyBorder="1" applyAlignment="1">
      <alignment horizontal="left" vertical="center" wrapText="1"/>
    </xf>
    <xf numFmtId="0" fontId="47" fillId="2" borderId="9" xfId="0" applyFont="1" applyFill="1" applyBorder="1" applyAlignment="1">
      <alignment horizontal="left" vertical="center" wrapText="1"/>
    </xf>
    <xf numFmtId="0" fontId="47" fillId="2" borderId="10" xfId="0" applyFont="1" applyFill="1" applyBorder="1" applyAlignment="1">
      <alignment horizontal="left" vertical="center" wrapText="1"/>
    </xf>
    <xf numFmtId="0" fontId="47" fillId="2" borderId="27" xfId="0" applyFont="1" applyFill="1" applyBorder="1" applyAlignment="1">
      <alignment horizontal="left" vertical="center" wrapText="1"/>
    </xf>
    <xf numFmtId="0" fontId="47" fillId="2" borderId="11" xfId="0" applyFont="1" applyFill="1" applyBorder="1" applyAlignment="1">
      <alignment horizontal="left" vertical="center" wrapText="1"/>
    </xf>
    <xf numFmtId="0" fontId="35" fillId="2" borderId="0" xfId="0" applyFont="1" applyFill="1" applyAlignment="1">
      <alignment horizontal="center"/>
    </xf>
    <xf numFmtId="0" fontId="9" fillId="0" borderId="0" xfId="0" applyFont="1" applyAlignment="1">
      <alignment horizontal="center"/>
    </xf>
    <xf numFmtId="0" fontId="35" fillId="2" borderId="1" xfId="0" applyFont="1" applyFill="1" applyBorder="1" applyAlignment="1">
      <alignment horizontal="center" vertical="center" wrapText="1"/>
    </xf>
    <xf numFmtId="0" fontId="35" fillId="2" borderId="30" xfId="0" applyFont="1" applyFill="1" applyBorder="1" applyAlignment="1">
      <alignment horizontal="center" vertical="center" wrapText="1"/>
    </xf>
    <xf numFmtId="0" fontId="10" fillId="0" borderId="35" xfId="0" applyFont="1" applyBorder="1" applyAlignment="1">
      <alignment horizontal="center"/>
    </xf>
    <xf numFmtId="0" fontId="27" fillId="0" borderId="33" xfId="0" applyFont="1" applyBorder="1" applyAlignment="1">
      <alignment vertical="center" wrapText="1"/>
    </xf>
    <xf numFmtId="0" fontId="27" fillId="0" borderId="32" xfId="0" applyFont="1" applyBorder="1" applyAlignment="1">
      <alignment vertical="center" wrapText="1"/>
    </xf>
    <xf numFmtId="0" fontId="27" fillId="0" borderId="41" xfId="0" applyFont="1" applyBorder="1" applyAlignment="1">
      <alignment vertical="center" wrapText="1"/>
    </xf>
    <xf numFmtId="0" fontId="27" fillId="10" borderId="42" xfId="0" applyFont="1" applyFill="1" applyBorder="1" applyAlignment="1">
      <alignment vertical="center" wrapText="1"/>
    </xf>
    <xf numFmtId="0" fontId="27" fillId="10" borderId="43" xfId="0" applyFont="1" applyFill="1" applyBorder="1" applyAlignment="1">
      <alignment vertical="center" wrapText="1"/>
    </xf>
    <xf numFmtId="0" fontId="27" fillId="10" borderId="44" xfId="0" applyFont="1" applyFill="1" applyBorder="1" applyAlignment="1">
      <alignment vertical="center" wrapText="1"/>
    </xf>
    <xf numFmtId="0" fontId="27" fillId="0" borderId="17" xfId="0" applyFont="1" applyBorder="1" applyAlignment="1">
      <alignment vertical="center" wrapText="1"/>
    </xf>
    <xf numFmtId="0" fontId="27" fillId="0" borderId="40" xfId="0" applyFont="1" applyBorder="1" applyAlignment="1">
      <alignment vertical="center" wrapText="1"/>
    </xf>
    <xf numFmtId="0" fontId="27" fillId="0" borderId="18" xfId="0" applyFont="1" applyBorder="1" applyAlignment="1">
      <alignment vertical="center" wrapText="1"/>
    </xf>
    <xf numFmtId="0" fontId="27" fillId="10" borderId="33" xfId="0" applyFont="1" applyFill="1" applyBorder="1" applyAlignment="1">
      <alignment vertical="center" wrapText="1"/>
    </xf>
    <xf numFmtId="0" fontId="27" fillId="10" borderId="32" xfId="0" applyFont="1" applyFill="1" applyBorder="1" applyAlignment="1">
      <alignment vertical="center" wrapText="1"/>
    </xf>
    <xf numFmtId="0" fontId="27" fillId="10" borderId="41" xfId="0" applyFont="1" applyFill="1" applyBorder="1" applyAlignment="1">
      <alignment vertical="center" wrapText="1"/>
    </xf>
    <xf numFmtId="0" fontId="10" fillId="0" borderId="32" xfId="0" applyFont="1" applyBorder="1" applyAlignment="1">
      <alignment horizontal="center"/>
    </xf>
    <xf numFmtId="0" fontId="0" fillId="0" borderId="0" xfId="0" applyBorder="1" applyAlignment="1">
      <alignment horizontal="left"/>
    </xf>
    <xf numFmtId="0" fontId="0" fillId="0" borderId="0" xfId="0" applyBorder="1" applyAlignment="1">
      <alignment horizontal="center" vertical="center"/>
    </xf>
    <xf numFmtId="0" fontId="54" fillId="0" borderId="35" xfId="0" applyFont="1" applyBorder="1" applyAlignment="1">
      <alignment horizontal="center"/>
    </xf>
    <xf numFmtId="0" fontId="27"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30" xfId="0" applyFont="1" applyFill="1" applyBorder="1" applyAlignment="1">
      <alignment horizontal="center" vertical="center"/>
    </xf>
    <xf numFmtId="0" fontId="35" fillId="2" borderId="28" xfId="0" applyFont="1" applyFill="1" applyBorder="1" applyAlignment="1">
      <alignment horizontal="center" vertical="center" wrapText="1"/>
    </xf>
    <xf numFmtId="0" fontId="35" fillId="2" borderId="28" xfId="0" applyFont="1" applyFill="1" applyBorder="1" applyAlignment="1">
      <alignment horizontal="center" vertical="center"/>
    </xf>
    <xf numFmtId="0" fontId="35" fillId="2" borderId="8"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36" fillId="8" borderId="1" xfId="0" applyFont="1" applyFill="1" applyBorder="1" applyAlignment="1">
      <alignment horizontal="left" vertical="center" wrapText="1"/>
    </xf>
    <xf numFmtId="0" fontId="36" fillId="0" borderId="1" xfId="0" applyFont="1" applyBorder="1" applyAlignment="1">
      <alignment horizontal="left" vertical="center" wrapText="1"/>
    </xf>
    <xf numFmtId="0" fontId="37" fillId="0" borderId="37" xfId="0" applyFont="1" applyBorder="1" applyAlignment="1">
      <alignment vertical="center"/>
    </xf>
    <xf numFmtId="0" fontId="37" fillId="0" borderId="32" xfId="0" applyFont="1" applyBorder="1" applyAlignment="1">
      <alignment vertical="center"/>
    </xf>
    <xf numFmtId="0" fontId="37" fillId="0" borderId="26" xfId="0" applyFont="1" applyBorder="1" applyAlignment="1">
      <alignment vertical="center"/>
    </xf>
    <xf numFmtId="0" fontId="66" fillId="0" borderId="31" xfId="0" applyFont="1" applyFill="1" applyBorder="1" applyAlignment="1">
      <alignment horizontal="left" wrapText="1"/>
    </xf>
    <xf numFmtId="0" fontId="44" fillId="2" borderId="27" xfId="0" applyFont="1" applyFill="1" applyBorder="1" applyAlignment="1">
      <alignment horizontal="center"/>
    </xf>
    <xf numFmtId="0" fontId="44" fillId="2" borderId="0" xfId="0" applyFont="1" applyFill="1" applyBorder="1" applyAlignment="1">
      <alignment horizontal="center"/>
    </xf>
    <xf numFmtId="0" fontId="11" fillId="0" borderId="0" xfId="0" applyFont="1" applyAlignment="1">
      <alignment horizontal="center"/>
    </xf>
    <xf numFmtId="0" fontId="0" fillId="0" borderId="0" xfId="0" applyBorder="1" applyAlignment="1">
      <alignment horizontal="center"/>
    </xf>
    <xf numFmtId="0" fontId="48" fillId="2" borderId="37" xfId="0" applyFont="1" applyFill="1" applyBorder="1" applyAlignment="1">
      <alignment horizontal="center" vertical="center"/>
    </xf>
    <xf numFmtId="0" fontId="48" fillId="2" borderId="32" xfId="0" applyFont="1" applyFill="1" applyBorder="1" applyAlignment="1">
      <alignment horizontal="center" vertical="center"/>
    </xf>
    <xf numFmtId="0" fontId="48" fillId="2" borderId="26" xfId="0" applyFont="1" applyFill="1" applyBorder="1" applyAlignment="1">
      <alignment horizontal="center" vertical="center"/>
    </xf>
    <xf numFmtId="0" fontId="10" fillId="3" borderId="37" xfId="0" applyFont="1" applyFill="1" applyBorder="1" applyAlignment="1">
      <alignment horizontal="center" vertical="center" wrapText="1"/>
    </xf>
    <xf numFmtId="0" fontId="10" fillId="3" borderId="26" xfId="0" applyFont="1" applyFill="1" applyBorder="1" applyAlignment="1">
      <alignment horizontal="center" vertical="center" wrapText="1"/>
    </xf>
    <xf numFmtId="166" fontId="9" fillId="0" borderId="37" xfId="0" applyNumberFormat="1" applyFont="1" applyBorder="1" applyAlignment="1">
      <alignment horizontal="right"/>
    </xf>
    <xf numFmtId="166" fontId="9" fillId="0" borderId="26" xfId="0" applyNumberFormat="1" applyFont="1" applyBorder="1" applyAlignment="1">
      <alignment horizontal="right"/>
    </xf>
    <xf numFmtId="0" fontId="73" fillId="3" borderId="1" xfId="0" applyFont="1" applyFill="1" applyBorder="1" applyAlignment="1">
      <alignment vertical="center" wrapText="1"/>
    </xf>
    <xf numFmtId="0" fontId="73" fillId="3" borderId="37" xfId="0" applyFont="1" applyFill="1" applyBorder="1" applyAlignment="1">
      <alignment vertical="center"/>
    </xf>
    <xf numFmtId="0" fontId="73" fillId="3" borderId="32" xfId="0" applyFont="1" applyFill="1" applyBorder="1" applyAlignment="1">
      <alignment vertical="center"/>
    </xf>
    <xf numFmtId="0" fontId="73" fillId="3" borderId="26" xfId="0" applyFont="1" applyFill="1" applyBorder="1" applyAlignment="1">
      <alignment vertical="center"/>
    </xf>
    <xf numFmtId="0" fontId="74" fillId="3" borderId="1" xfId="0" applyFont="1" applyFill="1" applyBorder="1" applyAlignment="1">
      <alignment vertical="center"/>
    </xf>
    <xf numFmtId="167" fontId="10" fillId="3" borderId="37" xfId="0" applyNumberFormat="1" applyFont="1" applyFill="1" applyBorder="1" applyAlignment="1">
      <alignment horizontal="right" vertical="center" wrapText="1"/>
    </xf>
    <xf numFmtId="167" fontId="10" fillId="3" borderId="26" xfId="0" applyNumberFormat="1" applyFont="1" applyFill="1" applyBorder="1" applyAlignment="1">
      <alignment horizontal="right" vertical="center" wrapText="1"/>
    </xf>
    <xf numFmtId="0" fontId="10" fillId="3" borderId="56" xfId="0" applyFont="1" applyFill="1" applyBorder="1" applyAlignment="1">
      <alignment horizontal="center" vertical="center" wrapText="1"/>
    </xf>
    <xf numFmtId="0" fontId="10" fillId="0" borderId="37" xfId="0" applyFont="1" applyBorder="1" applyAlignment="1">
      <alignment horizontal="left" vertical="center" wrapText="1"/>
    </xf>
    <xf numFmtId="0" fontId="10" fillId="0" borderId="26" xfId="0" applyFont="1" applyBorder="1" applyAlignment="1">
      <alignment horizontal="left" vertical="center" wrapText="1"/>
    </xf>
    <xf numFmtId="0" fontId="10" fillId="4" borderId="36" xfId="0" applyFont="1" applyFill="1" applyBorder="1" applyAlignment="1">
      <alignment horizontal="center" vertical="center" wrapText="1"/>
    </xf>
    <xf numFmtId="0" fontId="10" fillId="4" borderId="0" xfId="0" applyFont="1" applyFill="1" applyBorder="1" applyAlignment="1">
      <alignment horizontal="center" vertical="center" wrapText="1"/>
    </xf>
    <xf numFmtId="166" fontId="9" fillId="0" borderId="36" xfId="0" applyNumberFormat="1" applyFont="1" applyBorder="1" applyAlignment="1">
      <alignment horizontal="right"/>
    </xf>
    <xf numFmtId="166" fontId="9" fillId="0" borderId="0" xfId="0" applyNumberFormat="1" applyFont="1" applyBorder="1" applyAlignment="1">
      <alignment horizontal="right"/>
    </xf>
    <xf numFmtId="167" fontId="10" fillId="4" borderId="36" xfId="0" applyNumberFormat="1" applyFont="1" applyFill="1" applyBorder="1" applyAlignment="1">
      <alignment horizontal="right" vertical="center" wrapText="1"/>
    </xf>
    <xf numFmtId="167" fontId="10" fillId="4" borderId="0" xfId="0" applyNumberFormat="1" applyFont="1" applyFill="1" applyBorder="1" applyAlignment="1">
      <alignment horizontal="right" vertical="center" wrapText="1"/>
    </xf>
    <xf numFmtId="0" fontId="51" fillId="2" borderId="47" xfId="0" applyFont="1" applyFill="1" applyBorder="1" applyAlignment="1">
      <alignment horizontal="center" wrapText="1"/>
    </xf>
    <xf numFmtId="0" fontId="50" fillId="2" borderId="37" xfId="0" applyFont="1" applyFill="1" applyBorder="1" applyAlignment="1">
      <alignment horizontal="center"/>
    </xf>
    <xf numFmtId="0" fontId="50" fillId="2" borderId="32" xfId="0" applyFont="1" applyFill="1" applyBorder="1" applyAlignment="1">
      <alignment horizontal="center"/>
    </xf>
    <xf numFmtId="0" fontId="50" fillId="2" borderId="26" xfId="0" applyFont="1" applyFill="1" applyBorder="1" applyAlignment="1">
      <alignment horizontal="center"/>
    </xf>
    <xf numFmtId="0" fontId="49" fillId="2" borderId="35" xfId="0" applyFont="1" applyFill="1" applyBorder="1" applyAlignment="1">
      <alignment horizontal="center"/>
    </xf>
    <xf numFmtId="0" fontId="49" fillId="2" borderId="0" xfId="0" applyFont="1" applyFill="1" applyBorder="1" applyAlignment="1">
      <alignment horizontal="center"/>
    </xf>
    <xf numFmtId="0" fontId="49" fillId="2" borderId="0" xfId="0" applyFont="1" applyFill="1" applyAlignment="1">
      <alignment horizontal="center" wrapText="1"/>
    </xf>
    <xf numFmtId="0" fontId="49" fillId="2" borderId="0" xfId="0" applyFont="1" applyFill="1" applyAlignment="1">
      <alignment horizontal="center" vertical="center"/>
    </xf>
    <xf numFmtId="0" fontId="6" fillId="2" borderId="28" xfId="0" applyFont="1" applyFill="1" applyBorder="1" applyAlignment="1">
      <alignment horizontal="center" vertical="center" wrapText="1"/>
    </xf>
    <xf numFmtId="0" fontId="49" fillId="2" borderId="56" xfId="0" applyFont="1" applyFill="1" applyBorder="1" applyAlignment="1">
      <alignment horizontal="center"/>
    </xf>
    <xf numFmtId="0" fontId="49" fillId="2" borderId="56" xfId="0" applyFont="1" applyFill="1" applyBorder="1" applyAlignment="1">
      <alignment horizontal="center" wrapText="1"/>
    </xf>
    <xf numFmtId="0" fontId="72" fillId="2" borderId="0" xfId="0" applyFont="1" applyFill="1" applyAlignment="1">
      <alignment horizontal="center"/>
    </xf>
    <xf numFmtId="0" fontId="6" fillId="0" borderId="37"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26" fillId="0" borderId="25" xfId="0" applyFont="1" applyBorder="1" applyAlignment="1">
      <alignment horizontal="left" vertical="center" wrapText="1"/>
    </xf>
    <xf numFmtId="0" fontId="26" fillId="0" borderId="0" xfId="0" applyFont="1" applyBorder="1" applyAlignment="1">
      <alignment horizontal="left" vertical="center" wrapText="1"/>
    </xf>
    <xf numFmtId="0" fontId="44" fillId="2" borderId="47" xfId="0" applyFont="1" applyFill="1" applyBorder="1" applyAlignment="1">
      <alignment horizontal="center" vertical="center"/>
    </xf>
    <xf numFmtId="0" fontId="47" fillId="2" borderId="36" xfId="0" applyFont="1" applyFill="1" applyBorder="1" applyAlignment="1">
      <alignment horizontal="left" vertical="center" wrapText="1"/>
    </xf>
    <xf numFmtId="0" fontId="46" fillId="0" borderId="0" xfId="0" applyFont="1" applyFill="1" applyBorder="1" applyAlignment="1">
      <alignment horizontal="left" wrapText="1"/>
    </xf>
    <xf numFmtId="0" fontId="47" fillId="2" borderId="0" xfId="0" applyFont="1" applyFill="1" applyAlignment="1">
      <alignment horizontal="left" vertical="center" wrapText="1"/>
    </xf>
    <xf numFmtId="0" fontId="62" fillId="2" borderId="0" xfId="0" applyFont="1" applyFill="1" applyAlignment="1">
      <alignment horizontal="left" vertical="center" wrapText="1"/>
    </xf>
    <xf numFmtId="0" fontId="51" fillId="2" borderId="35" xfId="0" applyFont="1" applyFill="1" applyBorder="1" applyAlignment="1">
      <alignment horizontal="center" vertical="center" wrapText="1"/>
    </xf>
    <xf numFmtId="0" fontId="51" fillId="2" borderId="0" xfId="0" applyFont="1" applyFill="1" applyAlignment="1">
      <alignment horizontal="center" vertical="center" wrapText="1"/>
    </xf>
    <xf numFmtId="0" fontId="51" fillId="2" borderId="0" xfId="0" applyFont="1" applyFill="1" applyBorder="1" applyAlignment="1">
      <alignment horizontal="center" wrapText="1"/>
    </xf>
    <xf numFmtId="164" fontId="9" fillId="0" borderId="56" xfId="0" applyNumberFormat="1" applyFont="1" applyBorder="1"/>
    <xf numFmtId="164" fontId="10" fillId="0" borderId="56" xfId="0" applyNumberFormat="1" applyFont="1" applyBorder="1"/>
  </cellXfs>
  <cellStyles count="2">
    <cellStyle name="Normal" xfId="0" builtinId="0"/>
    <cellStyle name="Porcentaje" xfId="1" builtinId="5"/>
  </cellStyles>
  <dxfs count="0"/>
  <tableStyles count="0" defaultTableStyle="TableStyleMedium2" defaultPivotStyle="PivotStyleLight16"/>
  <colors>
    <mruColors>
      <color rgb="FFFFE07D"/>
      <color rgb="FFFF9966"/>
      <color rgb="FF9C3E47"/>
      <color rgb="FFFFA54B"/>
      <color rgb="FFFFA143"/>
      <color rgb="FFFF9933"/>
      <color rgb="FFB88800"/>
      <color rgb="FFCC9900"/>
      <color rgb="FFAA7138"/>
      <color rgb="FFB075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065957520480213"/>
          <c:y val="0.20912535098202314"/>
          <c:w val="0.76931426019527116"/>
          <c:h val="0.72331446899552854"/>
        </c:manualLayout>
      </c:layout>
      <c:pie3DChart>
        <c:varyColors val="1"/>
        <c:ser>
          <c:idx val="0"/>
          <c:order val="0"/>
          <c:dPt>
            <c:idx val="0"/>
            <c:bubble3D val="0"/>
            <c:spPr>
              <a:solidFill>
                <a:schemeClr val="accent1">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226-4D17-85CC-5FB87455BD9E}"/>
              </c:ext>
            </c:extLst>
          </c:dPt>
          <c:dPt>
            <c:idx val="1"/>
            <c:bubble3D val="0"/>
            <c:explosion val="6"/>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226-4D17-85CC-5FB87455BD9E}"/>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226-4D17-85CC-5FB87455BD9E}"/>
              </c:ext>
            </c:extLst>
          </c:dPt>
          <c:dLbls>
            <c:dLbl>
              <c:idx val="0"/>
              <c:layout>
                <c:manualLayout>
                  <c:x val="-1.980006150657404E-3"/>
                  <c:y val="0.19948312973517474"/>
                </c:manualLayout>
              </c:layout>
              <c:tx>
                <c:rich>
                  <a:bodyPr rot="0" spcFirstLastPara="1" vertOverflow="ellipsis" vert="horz" wrap="square" lIns="38100" tIns="19050" rIns="38100" bIns="19050" anchor="ctr" anchorCtr="1">
                    <a:noAutofit/>
                  </a:bodyPr>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fld id="{3431C3F3-74BE-4B1F-ACD3-446C3956E824}" type="CATEGORYNAME">
                      <a:rPr lang="en-US" sz="1200">
                        <a:latin typeface="Arial" panose="020B0604020202020204" pitchFamily="34" charset="0"/>
                        <a:cs typeface="Arial" panose="020B0604020202020204" pitchFamily="34" charset="0"/>
                      </a:rPr>
                      <a:pPr>
                        <a:defRPr sz="1200">
                          <a:solidFill>
                            <a:schemeClr val="tx1"/>
                          </a:solidFill>
                          <a:latin typeface="Arial" panose="020B0604020202020204" pitchFamily="34" charset="0"/>
                          <a:cs typeface="Arial" panose="020B0604020202020204" pitchFamily="34" charset="0"/>
                        </a:defRPr>
                      </a:pPr>
                      <a:t>[NOMBRE DE CATEGORÍA]</a:t>
                    </a:fld>
                    <a:r>
                      <a:rPr lang="en-US" sz="1200">
                        <a:latin typeface="Arial" panose="020B0604020202020204" pitchFamily="34" charset="0"/>
                        <a:cs typeface="Arial" panose="020B0604020202020204" pitchFamily="34" charset="0"/>
                      </a:rPr>
                      <a:t>Vigente</a:t>
                    </a:r>
                    <a:r>
                      <a:rPr lang="en-US" sz="1200" baseline="0">
                        <a:latin typeface="Arial" panose="020B0604020202020204" pitchFamily="34" charset="0"/>
                        <a:cs typeface="Arial" panose="020B0604020202020204" pitchFamily="34" charset="0"/>
                      </a:rPr>
                      <a:t> </a:t>
                    </a:r>
                    <a:fld id="{D400C73F-18A3-46A8-9913-6DC9420EADC0}" type="VALUE">
                      <a:rPr lang="en-US" sz="1200" baseline="0">
                        <a:latin typeface="Arial" panose="020B0604020202020204" pitchFamily="34" charset="0"/>
                        <a:cs typeface="Arial" panose="020B0604020202020204" pitchFamily="34" charset="0"/>
                      </a:rPr>
                      <a:pPr>
                        <a:defRPr sz="1200">
                          <a:solidFill>
                            <a:schemeClr val="tx1"/>
                          </a:solidFill>
                          <a:latin typeface="Arial" panose="020B0604020202020204" pitchFamily="34" charset="0"/>
                          <a:cs typeface="Arial" panose="020B0604020202020204" pitchFamily="34" charset="0"/>
                        </a:defRPr>
                      </a:pPr>
                      <a:t>[VALOR]</a:t>
                    </a:fld>
                    <a:endParaRPr lang="en-US" sz="1200" baseline="0">
                      <a:latin typeface="Arial" panose="020B0604020202020204" pitchFamily="34" charset="0"/>
                      <a:cs typeface="Arial" panose="020B0604020202020204" pitchFamily="34" charset="0"/>
                    </a:endParaRPr>
                  </a:p>
                </c:rich>
              </c:tx>
              <c:spPr>
                <a:noFill/>
                <a:ln>
                  <a:noFill/>
                </a:ln>
                <a:effectLst/>
              </c:spPr>
              <c:txPr>
                <a:bodyPr rot="0" spcFirstLastPara="1" vertOverflow="ellipsis" vert="horz" wrap="square" lIns="38100" tIns="19050" rIns="38100" bIns="19050" anchor="ctr" anchorCtr="1">
                  <a:noAutofit/>
                </a:bodyPr>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GT"/>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39334329784051048"/>
                      <c:h val="0.2512958637699374"/>
                    </c:manualLayout>
                  </c15:layout>
                  <c15:dlblFieldTable/>
                  <c15:showDataLabelsRange val="0"/>
                </c:ext>
                <c:ext xmlns:c16="http://schemas.microsoft.com/office/drawing/2014/chart" uri="{C3380CC4-5D6E-409C-BE32-E72D297353CC}">
                  <c16:uniqueId val="{00000001-B226-4D17-85CC-5FB87455BD9E}"/>
                </c:ext>
              </c:extLst>
            </c:dLbl>
            <c:dLbl>
              <c:idx val="1"/>
              <c:layout>
                <c:manualLayout>
                  <c:x val="8.9798711200017691E-6"/>
                  <c:y val="-0.17694493057379643"/>
                </c:manualLayout>
              </c:layout>
              <c:tx>
                <c:rich>
                  <a:bodyPr rot="0" spcFirstLastPara="1" vertOverflow="ellipsis" vert="horz" wrap="square" lIns="38100" tIns="19050" rIns="38100" bIns="19050" anchor="ctr" anchorCtr="1">
                    <a:spAutoFit/>
                  </a:bodyPr>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sz="1200">
                        <a:latin typeface="Arial" panose="020B0604020202020204" pitchFamily="34" charset="0"/>
                        <a:cs typeface="Arial" panose="020B0604020202020204" pitchFamily="34" charset="0"/>
                      </a:rPr>
                      <a:t>Devengado</a:t>
                    </a:r>
                    <a:fld id="{A87CBFF1-6A9A-4539-8C20-A509BD9514AE}" type="CATEGORYNAME">
                      <a:rPr lang="en-US" sz="1200">
                        <a:latin typeface="Arial" panose="020B0604020202020204" pitchFamily="34" charset="0"/>
                        <a:cs typeface="Arial" panose="020B0604020202020204" pitchFamily="34" charset="0"/>
                      </a:rPr>
                      <a:pPr>
                        <a:defRPr sz="1200">
                          <a:solidFill>
                            <a:schemeClr val="tx1"/>
                          </a:solidFill>
                          <a:latin typeface="Arial" panose="020B0604020202020204" pitchFamily="34" charset="0"/>
                          <a:cs typeface="Arial" panose="020B0604020202020204" pitchFamily="34" charset="0"/>
                        </a:defRPr>
                      </a:pPr>
                      <a:t>[NOMBRE DE CATEGORÍA]</a:t>
                    </a:fld>
                    <a:r>
                      <a:rPr lang="en-US" sz="1200" baseline="0">
                        <a:latin typeface="Arial" panose="020B0604020202020204" pitchFamily="34" charset="0"/>
                        <a:cs typeface="Arial" panose="020B0604020202020204" pitchFamily="34" charset="0"/>
                      </a:rPr>
                      <a:t> </a:t>
                    </a:r>
                    <a:fld id="{14B873D1-3696-4F7A-B097-FC2CE7EE5BB4}" type="VALUE">
                      <a:rPr lang="en-US" sz="1200" baseline="0">
                        <a:latin typeface="Arial" panose="020B0604020202020204" pitchFamily="34" charset="0"/>
                        <a:cs typeface="Arial" panose="020B0604020202020204" pitchFamily="34" charset="0"/>
                      </a:rPr>
                      <a:pPr>
                        <a:defRPr sz="1200">
                          <a:solidFill>
                            <a:schemeClr val="tx1"/>
                          </a:solidFill>
                          <a:latin typeface="Arial" panose="020B0604020202020204" pitchFamily="34" charset="0"/>
                          <a:cs typeface="Arial" panose="020B0604020202020204" pitchFamily="34" charset="0"/>
                        </a:defRPr>
                      </a:pPr>
                      <a:t>[VALOR]</a:t>
                    </a:fld>
                    <a:endParaRPr lang="en-US" sz="1200" baseline="0">
                      <a:latin typeface="Arial" panose="020B0604020202020204" pitchFamily="34" charset="0"/>
                      <a:cs typeface="Arial" panose="020B0604020202020204" pitchFamily="34" charset="0"/>
                    </a:endParaRP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GT"/>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3562609481582234"/>
                      <c:h val="0.25129631782171385"/>
                    </c:manualLayout>
                  </c15:layout>
                  <c15:dlblFieldTable/>
                  <c15:showDataLabelsRange val="0"/>
                </c:ext>
                <c:ext xmlns:c16="http://schemas.microsoft.com/office/drawing/2014/chart" uri="{C3380CC4-5D6E-409C-BE32-E72D297353CC}">
                  <c16:uniqueId val="{00000003-B226-4D17-85CC-5FB87455BD9E}"/>
                </c:ext>
              </c:extLst>
            </c:dLbl>
            <c:dLbl>
              <c:idx val="2"/>
              <c:layout>
                <c:manualLayout>
                  <c:x val="0.35573748953554996"/>
                  <c:y val="9.389570956495652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GT"/>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6184711286089235"/>
                      <c:h val="0.19194444444444445"/>
                    </c:manualLayout>
                  </c15:layout>
                </c:ext>
                <c:ext xmlns:c16="http://schemas.microsoft.com/office/drawing/2014/chart" uri="{C3380CC4-5D6E-409C-BE32-E72D297353CC}">
                  <c16:uniqueId val="{00000005-B226-4D17-85CC-5FB87455BD9E}"/>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GT"/>
              </a:p>
            </c:txPr>
            <c:dLblPos val="outEnd"/>
            <c:showLegendKey val="0"/>
            <c:showVal val="1"/>
            <c:showCatName val="1"/>
            <c:showSerName val="0"/>
            <c:showPercent val="0"/>
            <c:showBubbleSize val="0"/>
            <c:showLeaderLines val="0"/>
            <c:extLst>
              <c:ext xmlns:c15="http://schemas.microsoft.com/office/drawing/2012/chart" uri="{CE6537A1-D6FC-4f65-9D91-7224C49458BB}"/>
            </c:extLst>
          </c:dLbls>
          <c:val>
            <c:numRef>
              <c:f>'GESTIÓN DEL PRESUPUESTO'!$D$10:$F$10</c:f>
              <c:numCache>
                <c:formatCode>"Q"#,##0.00</c:formatCode>
                <c:ptCount val="3"/>
                <c:pt idx="0">
                  <c:v>5879249</c:v>
                </c:pt>
                <c:pt idx="1">
                  <c:v>3799083.28</c:v>
                </c:pt>
                <c:pt idx="2" formatCode="0.00%">
                  <c:v>0.64618513010760381</c:v>
                </c:pt>
              </c:numCache>
            </c:numRef>
          </c:val>
          <c:extLst>
            <c:ext xmlns:c15="http://schemas.microsoft.com/office/drawing/2012/chart" uri="{02D57815-91ED-43cb-92C2-25804820EDAC}">
              <c15:filteredCategoryTitle>
                <c15:cat>
                  <c:multiLvlStrRef>
                    <c:extLst>
                      <c:ext uri="{02D57815-91ED-43cb-92C2-25804820EDAC}">
                        <c15:formulaRef>
                          <c15:sqref>'GESTION DEL PRESUPUESTO'!#REF!</c15:sqref>
                        </c15:formulaRef>
                      </c:ext>
                    </c:extLst>
                  </c:multiLvlStrRef>
                </c15:cat>
              </c15:filteredCategoryTitle>
            </c:ext>
            <c:ext xmlns:c16="http://schemas.microsoft.com/office/drawing/2014/chart" uri="{C3380CC4-5D6E-409C-BE32-E72D297353CC}">
              <c16:uniqueId val="{00000006-B226-4D17-85CC-5FB87455BD9E}"/>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G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GT" sz="1400" b="1" i="0" baseline="0">
                <a:effectLst/>
              </a:rPr>
              <a:t>Gobernación Departamental de Guatemala</a:t>
            </a:r>
            <a:endParaRPr lang="es-GT" sz="1400" b="1">
              <a:effectLst/>
            </a:endParaRPr>
          </a:p>
          <a:p>
            <a:pPr>
              <a:defRPr/>
            </a:pPr>
            <a:r>
              <a:rPr lang="es-GT" sz="1400" b="1" i="0" baseline="0">
                <a:effectLst/>
              </a:rPr>
              <a:t>Ejecución presupuestaria por Programa </a:t>
            </a:r>
            <a:endParaRPr lang="es-GT" sz="1400">
              <a:effectLst/>
            </a:endParaRPr>
          </a:p>
          <a:p>
            <a:pPr>
              <a:defRPr/>
            </a:pPr>
            <a:r>
              <a:rPr lang="es-GT" sz="1400" b="1" i="0" baseline="0">
                <a:effectLst/>
              </a:rPr>
              <a:t>Al mes de agosto de 2025</a:t>
            </a:r>
            <a:endParaRPr lang="es-GT" sz="1400">
              <a:effectLst/>
            </a:endParaRPr>
          </a:p>
          <a:p>
            <a:pPr>
              <a:defRPr/>
            </a:pPr>
            <a:r>
              <a:rPr lang="es-GT" sz="1400" b="0" i="0" baseline="0">
                <a:effectLst/>
              </a:rPr>
              <a:t>(Cifras en quetzales)</a:t>
            </a:r>
            <a:endParaRPr lang="es-GT" sz="1400">
              <a:effectLst/>
            </a:endParaRPr>
          </a:p>
          <a:p>
            <a:pPr>
              <a:defRPr/>
            </a:pPr>
            <a:endParaRPr lang="es-GT"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barChart>
        <c:barDir val="bar"/>
        <c:grouping val="clustered"/>
        <c:varyColors val="0"/>
        <c:ser>
          <c:idx val="0"/>
          <c:order val="0"/>
          <c:tx>
            <c:strRef>
              <c:f>'PROGRAMAS PRESUPUESTARIOS '!$K$9</c:f>
              <c:strCache>
                <c:ptCount val="1"/>
                <c:pt idx="0">
                  <c:v>Presupuesto vigente</c:v>
                </c:pt>
              </c:strCache>
            </c:strRef>
          </c:tx>
          <c:spPr>
            <a:solidFill>
              <a:schemeClr val="accent3">
                <a:lumMod val="20000"/>
                <a:lumOff val="80000"/>
              </a:schemeClr>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'PROGRAMAS PRESUPUESTARIOS '!$J$10:$J$12</c:f>
              <c:strCache>
                <c:ptCount val="3"/>
                <c:pt idx="0">
                  <c:v>PROGRAMA 15: SERVICIOS DE GOBIERNO DEPARTAMENTAL Y REGISTRO DE PERSONAS JURÍDICAS</c:v>
                </c:pt>
                <c:pt idx="1">
                  <c:v>PROGRAMA 99: PARTIDAS NO ASIGNABLES A PROGRAMAS</c:v>
                </c:pt>
                <c:pt idx="2">
                  <c:v>TOTAL </c:v>
                </c:pt>
              </c:strCache>
            </c:strRef>
          </c:cat>
          <c:val>
            <c:numRef>
              <c:f>'PROGRAMAS PRESUPUESTARIOS '!$K$10:$K$12</c:f>
              <c:numCache>
                <c:formatCode>"Q"#,##0.00</c:formatCode>
                <c:ptCount val="3"/>
                <c:pt idx="0">
                  <c:v>4979249</c:v>
                </c:pt>
                <c:pt idx="1">
                  <c:v>900000</c:v>
                </c:pt>
                <c:pt idx="2" formatCode="#,##0.0">
                  <c:v>5879249</c:v>
                </c:pt>
              </c:numCache>
            </c:numRef>
          </c:val>
          <c:extLst>
            <c:ext xmlns:c16="http://schemas.microsoft.com/office/drawing/2014/chart" uri="{C3380CC4-5D6E-409C-BE32-E72D297353CC}">
              <c16:uniqueId val="{00000000-BA88-41F6-B8AF-50759531341C}"/>
            </c:ext>
          </c:extLst>
        </c:ser>
        <c:ser>
          <c:idx val="1"/>
          <c:order val="1"/>
          <c:tx>
            <c:strRef>
              <c:f>'PROGRAMAS PRESUPUESTARIOS '!$L$9</c:f>
              <c:strCache>
                <c:ptCount val="1"/>
                <c:pt idx="0">
                  <c:v>Presupuesto ejecutado</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'PROGRAMAS PRESUPUESTARIOS '!$J$10:$J$12</c:f>
              <c:strCache>
                <c:ptCount val="3"/>
                <c:pt idx="0">
                  <c:v>PROGRAMA 15: SERVICIOS DE GOBIERNO DEPARTAMENTAL Y REGISTRO DE PERSONAS JURÍDICAS</c:v>
                </c:pt>
                <c:pt idx="1">
                  <c:v>PROGRAMA 99: PARTIDAS NO ASIGNABLES A PROGRAMAS</c:v>
                </c:pt>
                <c:pt idx="2">
                  <c:v>TOTAL </c:v>
                </c:pt>
              </c:strCache>
            </c:strRef>
          </c:cat>
          <c:val>
            <c:numRef>
              <c:f>'PROGRAMAS PRESUPUESTARIOS '!$L$10:$L$12</c:f>
              <c:numCache>
                <c:formatCode>"Q"#,##0.00</c:formatCode>
                <c:ptCount val="3"/>
                <c:pt idx="0">
                  <c:v>2899083.28</c:v>
                </c:pt>
                <c:pt idx="1">
                  <c:v>900000</c:v>
                </c:pt>
                <c:pt idx="2" formatCode="#,##0.0">
                  <c:v>3799083.28</c:v>
                </c:pt>
              </c:numCache>
            </c:numRef>
          </c:val>
          <c:extLst>
            <c:ext xmlns:c16="http://schemas.microsoft.com/office/drawing/2014/chart" uri="{C3380CC4-5D6E-409C-BE32-E72D297353CC}">
              <c16:uniqueId val="{00000001-BA88-41F6-B8AF-50759531341C}"/>
            </c:ext>
          </c:extLst>
        </c:ser>
        <c:dLbls>
          <c:showLegendKey val="0"/>
          <c:showVal val="0"/>
          <c:showCatName val="0"/>
          <c:showSerName val="0"/>
          <c:showPercent val="0"/>
          <c:showBubbleSize val="0"/>
        </c:dLbls>
        <c:gapWidth val="80"/>
        <c:axId val="1609203024"/>
        <c:axId val="1609198864"/>
      </c:barChart>
      <c:catAx>
        <c:axId val="16092030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GT"/>
          </a:p>
        </c:txPr>
        <c:crossAx val="1609198864"/>
        <c:crosses val="autoZero"/>
        <c:auto val="1"/>
        <c:lblAlgn val="ctr"/>
        <c:lblOffset val="100"/>
        <c:noMultiLvlLbl val="0"/>
      </c:catAx>
      <c:valAx>
        <c:axId val="1609198864"/>
        <c:scaling>
          <c:orientation val="minMax"/>
        </c:scaling>
        <c:delete val="0"/>
        <c:axPos val="b"/>
        <c:majorGridlines>
          <c:spPr>
            <a:ln w="9525" cap="flat" cmpd="sng" algn="ctr">
              <a:solidFill>
                <a:schemeClr val="tx1">
                  <a:lumMod val="15000"/>
                  <a:lumOff val="85000"/>
                </a:schemeClr>
              </a:solidFill>
              <a:round/>
            </a:ln>
            <a:effectLst/>
          </c:spPr>
        </c:majorGridlines>
        <c:numFmt formatCode="&quot;Q&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1609203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G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028438859053917"/>
          <c:y val="0.16299373376203227"/>
          <c:w val="0.6984138630874005"/>
          <c:h val="0.65858024169063978"/>
        </c:manualLayout>
      </c:layout>
      <c:pie3DChart>
        <c:varyColors val="1"/>
        <c:ser>
          <c:idx val="0"/>
          <c:order val="0"/>
          <c:dPt>
            <c:idx val="0"/>
            <c:bubble3D val="0"/>
            <c:spPr>
              <a:solidFill>
                <a:schemeClr val="accent1">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6D4-4173-8EA9-BA596D28B69A}"/>
              </c:ext>
            </c:extLst>
          </c:dPt>
          <c:dPt>
            <c:idx val="1"/>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6D4-4173-8EA9-BA596D28B69A}"/>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6D4-4173-8EA9-BA596D28B69A}"/>
              </c:ext>
            </c:extLst>
          </c:dPt>
          <c:dLbls>
            <c:dLbl>
              <c:idx val="0"/>
              <c:layout>
                <c:manualLayout>
                  <c:x val="-6.5941403967622225E-4"/>
                  <c:y val="0.17714427206033209"/>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1"/>
                      </a:solidFill>
                      <a:latin typeface="+mn-lt"/>
                      <a:ea typeface="+mn-ea"/>
                      <a:cs typeface="+mn-cs"/>
                    </a:defRPr>
                  </a:pPr>
                  <a:endParaRPr lang="es-GT"/>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8851680519364631"/>
                      <c:h val="0.25129623776864196"/>
                    </c:manualLayout>
                  </c15:layout>
                </c:ext>
                <c:ext xmlns:c16="http://schemas.microsoft.com/office/drawing/2014/chart" uri="{C3380CC4-5D6E-409C-BE32-E72D297353CC}">
                  <c16:uniqueId val="{00000001-D6D4-4173-8EA9-BA596D28B69A}"/>
                </c:ext>
              </c:extLst>
            </c:dLbl>
            <c:dLbl>
              <c:idx val="1"/>
              <c:layout>
                <c:manualLayout>
                  <c:x val="0"/>
                  <c:y val="-5.3359226323124703E-2"/>
                </c:manualLayout>
              </c:layout>
              <c:tx>
                <c:rich>
                  <a:bodyPr rot="0" spcFirstLastPara="1" vertOverflow="ellipsis" vert="horz" wrap="square" lIns="38100" tIns="19050" rIns="38100" bIns="19050" anchor="ctr" anchorCtr="1">
                    <a:spAutoFit/>
                  </a:bodyPr>
                  <a:lstStyle/>
                  <a:p>
                    <a:pPr>
                      <a:defRPr sz="1400" b="1" i="0" u="none" strike="noStrike" kern="1200" spc="0" baseline="0">
                        <a:solidFill>
                          <a:sysClr val="windowText" lastClr="000000"/>
                        </a:solidFill>
                        <a:latin typeface="+mn-lt"/>
                        <a:ea typeface="+mn-ea"/>
                        <a:cs typeface="+mn-cs"/>
                      </a:defRPr>
                    </a:pPr>
                    <a:fld id="{A8977D3C-90C9-4377-8858-B8134DDD2F4E}" type="CATEGORYNAME">
                      <a:rPr lang="en-US" sz="1400" baseline="0">
                        <a:solidFill>
                          <a:sysClr val="windowText" lastClr="000000"/>
                        </a:solidFill>
                      </a:rPr>
                      <a:pPr>
                        <a:defRPr sz="1400">
                          <a:solidFill>
                            <a:sysClr val="windowText" lastClr="000000"/>
                          </a:solidFill>
                        </a:defRPr>
                      </a:pPr>
                      <a:t>[NOMBRE DE CATEGORÍA]</a:t>
                    </a:fld>
                    <a:r>
                      <a:rPr lang="en-US" sz="1400" baseline="0">
                        <a:solidFill>
                          <a:sysClr val="windowText" lastClr="000000"/>
                        </a:solidFill>
                      </a:rPr>
                      <a:t> </a:t>
                    </a:r>
                    <a:fld id="{3B28AAEB-4A99-4509-98BD-023056C512F9}" type="VALUE">
                      <a:rPr lang="en-US" sz="1400" baseline="0">
                        <a:solidFill>
                          <a:sysClr val="windowText" lastClr="000000"/>
                        </a:solidFill>
                      </a:rPr>
                      <a:pPr>
                        <a:defRPr sz="1400">
                          <a:solidFill>
                            <a:sysClr val="windowText" lastClr="000000"/>
                          </a:solidFill>
                        </a:defRPr>
                      </a:pPr>
                      <a:t>[VALOR]</a:t>
                    </a:fld>
                    <a:endParaRPr lang="en-US" sz="1400" baseline="0">
                      <a:solidFill>
                        <a:sysClr val="windowText" lastClr="000000"/>
                      </a:solidFill>
                    </a:endParaRPr>
                  </a:p>
                </c:rich>
              </c:tx>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ysClr val="windowText" lastClr="000000"/>
                      </a:solidFill>
                      <a:latin typeface="+mn-lt"/>
                      <a:ea typeface="+mn-ea"/>
                      <a:cs typeface="+mn-cs"/>
                    </a:defRPr>
                  </a:pPr>
                  <a:endParaRPr lang="es-GT"/>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3694444444444446"/>
                      <c:h val="0.2512962962962963"/>
                    </c:manualLayout>
                  </c15:layout>
                  <c15:dlblFieldTable/>
                  <c15:showDataLabelsRange val="1"/>
                </c:ext>
                <c:ext xmlns:c16="http://schemas.microsoft.com/office/drawing/2014/chart" uri="{C3380CC4-5D6E-409C-BE32-E72D297353CC}">
                  <c16:uniqueId val="{00000003-D6D4-4173-8EA9-BA596D28B69A}"/>
                </c:ext>
              </c:extLst>
            </c:dLbl>
            <c:dLbl>
              <c:idx val="2"/>
              <c:layout>
                <c:manualLayout>
                  <c:x val="0.37865061957052454"/>
                  <c:y val="5.9259405578395166E-2"/>
                </c:manualLayout>
              </c:layout>
              <c:tx>
                <c:rich>
                  <a:bodyPr rot="0" spcFirstLastPara="1" vertOverflow="ellipsis" vert="horz" wrap="square" lIns="38100" tIns="19050" rIns="38100" bIns="19050" anchor="ctr" anchorCtr="1">
                    <a:spAutoFit/>
                  </a:bodyPr>
                  <a:lstStyle/>
                  <a:p>
                    <a:pPr>
                      <a:defRPr sz="1400" b="1" i="0" u="none" strike="noStrike" kern="1200" spc="0" baseline="0">
                        <a:solidFill>
                          <a:sysClr val="windowText" lastClr="000000"/>
                        </a:solidFill>
                        <a:latin typeface="+mn-lt"/>
                        <a:ea typeface="+mn-ea"/>
                        <a:cs typeface="+mn-cs"/>
                      </a:defRPr>
                    </a:pPr>
                    <a:fld id="{54AC1491-5768-41A8-91EF-58621B14834F}" type="CATEGORYNAME">
                      <a:rPr lang="en-US" sz="1400" baseline="0">
                        <a:solidFill>
                          <a:sysClr val="windowText" lastClr="000000"/>
                        </a:solidFill>
                      </a:rPr>
                      <a:pPr>
                        <a:defRPr sz="1400">
                          <a:solidFill>
                            <a:sysClr val="windowText" lastClr="000000"/>
                          </a:solidFill>
                        </a:defRPr>
                      </a:pPr>
                      <a:t>[NOMBRE DE CATEGORÍA]</a:t>
                    </a:fld>
                    <a:r>
                      <a:rPr lang="en-US" sz="1400" baseline="0">
                        <a:solidFill>
                          <a:sysClr val="windowText" lastClr="000000"/>
                        </a:solidFill>
                      </a:rPr>
                      <a:t> </a:t>
                    </a:r>
                    <a:fld id="{5319E38A-3387-4DBD-9EDD-042231092965}" type="VALUE">
                      <a:rPr lang="en-US" sz="1400" baseline="0">
                        <a:solidFill>
                          <a:sysClr val="windowText" lastClr="000000"/>
                        </a:solidFill>
                      </a:rPr>
                      <a:pPr>
                        <a:defRPr sz="1400">
                          <a:solidFill>
                            <a:sysClr val="windowText" lastClr="000000"/>
                          </a:solidFill>
                        </a:defRPr>
                      </a:pPr>
                      <a:t>[VALOR]</a:t>
                    </a:fld>
                    <a:endParaRPr lang="en-US" sz="1400" baseline="0">
                      <a:solidFill>
                        <a:sysClr val="windowText" lastClr="000000"/>
                      </a:solidFill>
                    </a:endParaRPr>
                  </a:p>
                </c:rich>
              </c:tx>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ysClr val="windowText" lastClr="000000"/>
                      </a:solidFill>
                      <a:latin typeface="+mn-lt"/>
                      <a:ea typeface="+mn-ea"/>
                      <a:cs typeface="+mn-cs"/>
                    </a:defRPr>
                  </a:pPr>
                  <a:endParaRPr lang="es-GT"/>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6184711286089235"/>
                      <c:h val="0.19194444444444445"/>
                    </c:manualLayout>
                  </c15:layout>
                  <c15:dlblFieldTable/>
                  <c15:showDataLabelsRange val="1"/>
                </c:ext>
                <c:ext xmlns:c16="http://schemas.microsoft.com/office/drawing/2014/chart" uri="{C3380CC4-5D6E-409C-BE32-E72D297353CC}">
                  <c16:uniqueId val="{00000005-D6D4-4173-8EA9-BA596D28B69A}"/>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ysClr val="windowText" lastClr="000000"/>
                    </a:solidFill>
                    <a:latin typeface="+mn-lt"/>
                    <a:ea typeface="+mn-ea"/>
                    <a:cs typeface="+mn-cs"/>
                  </a:defRPr>
                </a:pPr>
                <a:endParaRPr lang="es-GT"/>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val>
            <c:numRef>
              <c:f>'GESTIÓN DEL PRESUPUESTO'!$D$10:$F$10</c:f>
              <c:numCache>
                <c:formatCode>"Q"#,##0.00</c:formatCode>
                <c:ptCount val="3"/>
                <c:pt idx="0">
                  <c:v>5879249</c:v>
                </c:pt>
                <c:pt idx="1">
                  <c:v>3799083.28</c:v>
                </c:pt>
                <c:pt idx="2" formatCode="0.00%">
                  <c:v>0.64618513010760381</c:v>
                </c:pt>
              </c:numCache>
            </c:numRef>
          </c:val>
          <c:extLst>
            <c:ext xmlns:c15="http://schemas.microsoft.com/office/drawing/2012/chart" uri="{02D57815-91ED-43cb-92C2-25804820EDAC}">
              <c15:filteredCategoryTitle>
                <c15:cat>
                  <c:multiLvlStrRef>
                    <c:extLst>
                      <c:ext uri="{02D57815-91ED-43cb-92C2-25804820EDAC}">
                        <c15:formulaRef>
                          <c15:sqref>'GESTION DEL PRESUPUESTO'!#REF!</c15:sqref>
                        </c15:formulaRef>
                      </c:ext>
                    </c:extLst>
                  </c:multiLvlStrRef>
                </c15:cat>
              </c15:filteredCategoryTitle>
            </c:ext>
            <c:ext xmlns:c15="http://schemas.microsoft.com/office/drawing/2012/chart" uri="{02D57815-91ED-43cb-92C2-25804820EDAC}">
              <c15:datalabelsRange>
                <c15:f>'GESTIÓN DEL PRESUPUESTO'!$D$10</c15:f>
                <c15:dlblRangeCache>
                  <c:ptCount val="1"/>
                  <c:pt idx="0">
                    <c:v>Q5,879,249.00</c:v>
                  </c:pt>
                </c15:dlblRangeCache>
              </c15:datalabelsRange>
            </c:ext>
            <c:ext xmlns:c16="http://schemas.microsoft.com/office/drawing/2014/chart" uri="{C3380CC4-5D6E-409C-BE32-E72D297353CC}">
              <c16:uniqueId val="{00000006-D6D4-4173-8EA9-BA596D28B69A}"/>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G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GT" sz="1400" b="1"/>
              <a:t>Ejecución</a:t>
            </a:r>
            <a:r>
              <a:rPr lang="es-GT" sz="1400" b="1" baseline="0"/>
              <a:t> presupuestaria institucional        </a:t>
            </a:r>
          </a:p>
          <a:p>
            <a:pPr>
              <a:defRPr b="1"/>
            </a:pPr>
            <a:r>
              <a:rPr lang="es-GT" sz="1400" b="1" baseline="0"/>
              <a:t> Al mes de agosto de 2025</a:t>
            </a:r>
          </a:p>
          <a:p>
            <a:pPr>
              <a:defRPr b="1"/>
            </a:pPr>
            <a:r>
              <a:rPr lang="es-GT" sz="1400" b="1" baseline="0"/>
              <a:t>(Cifras en quetzales)</a:t>
            </a:r>
            <a:endParaRPr lang="es-GT" sz="1400" b="1"/>
          </a:p>
        </c:rich>
      </c:tx>
      <c:layout>
        <c:manualLayout>
          <c:xMode val="edge"/>
          <c:yMode val="edge"/>
          <c:x val="0.36564055543477231"/>
          <c:y val="2.935344913946825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barChart>
        <c:barDir val="col"/>
        <c:grouping val="clustered"/>
        <c:varyColors val="0"/>
        <c:ser>
          <c:idx val="0"/>
          <c:order val="0"/>
          <c:spPr>
            <a:solidFill>
              <a:schemeClr val="accent1">
                <a:lumMod val="20000"/>
                <a:lumOff val="8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'GESTIÓN DEL PRESUPUESTO'!$R$8:$U$8</c:f>
              <c:strCache>
                <c:ptCount val="4"/>
                <c:pt idx="0">
                  <c:v>PRESUPUESTO VIGENTE</c:v>
                </c:pt>
                <c:pt idx="1">
                  <c:v>PRESUPUESTO DEVENGADO</c:v>
                </c:pt>
                <c:pt idx="2">
                  <c:v>SALDO POR DEVENGAR </c:v>
                </c:pt>
                <c:pt idx="3">
                  <c:v>% EJEC</c:v>
                </c:pt>
              </c:strCache>
            </c:strRef>
          </c:cat>
          <c:val>
            <c:numRef>
              <c:f>'GESTIÓN DEL PRESUPUESTO'!$R$9:$U$9</c:f>
              <c:numCache>
                <c:formatCode>"Q"#,##0.0</c:formatCode>
                <c:ptCount val="4"/>
                <c:pt idx="0">
                  <c:v>5.8792489999999997</c:v>
                </c:pt>
                <c:pt idx="1">
                  <c:v>3.7990832799999996</c:v>
                </c:pt>
                <c:pt idx="2">
                  <c:v>2.0801657200000001</c:v>
                </c:pt>
                <c:pt idx="3" formatCode="0.00%">
                  <c:v>0.64618513010760381</c:v>
                </c:pt>
              </c:numCache>
            </c:numRef>
          </c:val>
          <c:extLst>
            <c:ext xmlns:c16="http://schemas.microsoft.com/office/drawing/2014/chart" uri="{C3380CC4-5D6E-409C-BE32-E72D297353CC}">
              <c16:uniqueId val="{00000000-DCE5-4E1E-978A-E0D425B84DE4}"/>
            </c:ext>
          </c:extLst>
        </c:ser>
        <c:dLbls>
          <c:showLegendKey val="0"/>
          <c:showVal val="0"/>
          <c:showCatName val="0"/>
          <c:showSerName val="0"/>
          <c:showPercent val="0"/>
          <c:showBubbleSize val="0"/>
        </c:dLbls>
        <c:gapWidth val="219"/>
        <c:overlap val="-27"/>
        <c:axId val="1117466304"/>
        <c:axId val="1117468384"/>
      </c:barChart>
      <c:catAx>
        <c:axId val="111746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1117468384"/>
        <c:crosses val="autoZero"/>
        <c:auto val="1"/>
        <c:lblAlgn val="ctr"/>
        <c:lblOffset val="100"/>
        <c:noMultiLvlLbl val="0"/>
      </c:catAx>
      <c:valAx>
        <c:axId val="1117468384"/>
        <c:scaling>
          <c:orientation val="minMax"/>
        </c:scaling>
        <c:delete val="0"/>
        <c:axPos val="l"/>
        <c:majorGridlines>
          <c:spPr>
            <a:ln w="9525" cap="flat" cmpd="sng" algn="ctr">
              <a:solidFill>
                <a:schemeClr val="tx1">
                  <a:lumMod val="15000"/>
                  <a:lumOff val="85000"/>
                </a:schemeClr>
              </a:solidFill>
              <a:round/>
            </a:ln>
            <a:effectLst/>
          </c:spPr>
        </c:majorGridlines>
        <c:numFmt formatCode="&quot;Q&quot;#,##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1117466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s-GT"/>
              <a:t>Ministerio</a:t>
            </a:r>
            <a:r>
              <a:rPr lang="es-GT" baseline="0"/>
              <a:t> de Agricultura, Ganadería y Alimentación</a:t>
            </a:r>
          </a:p>
          <a:p>
            <a:pPr>
              <a:defRPr/>
            </a:pPr>
            <a:r>
              <a:rPr lang="es-GT" b="1" baseline="0"/>
              <a:t>Ejecución presupuestaria por finalidad </a:t>
            </a:r>
          </a:p>
          <a:p>
            <a:pPr>
              <a:defRPr/>
            </a:pPr>
            <a:r>
              <a:rPr lang="es-GT" b="1" baseline="0"/>
              <a:t>(Devengado)</a:t>
            </a:r>
          </a:p>
          <a:p>
            <a:pPr>
              <a:defRPr/>
            </a:pPr>
            <a:r>
              <a:rPr lang="es-GT" b="1" baseline="0"/>
              <a:t>Al mes de agosto de 2025</a:t>
            </a:r>
          </a:p>
          <a:p>
            <a:pPr>
              <a:defRPr/>
            </a:pPr>
            <a:r>
              <a:rPr lang="es-GT" sz="1600" b="1" i="0" u="none" strike="noStrike" kern="1200" spc="0" baseline="0">
                <a:solidFill>
                  <a:sysClr val="windowText" lastClr="000000">
                    <a:lumMod val="65000"/>
                    <a:lumOff val="35000"/>
                  </a:sysClr>
                </a:solidFill>
              </a:rPr>
              <a:t>(Cifras en millones)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barChart>
        <c:barDir val="col"/>
        <c:grouping val="clustered"/>
        <c:varyColors val="0"/>
        <c:ser>
          <c:idx val="0"/>
          <c:order val="0"/>
          <c:spPr>
            <a:solidFill>
              <a:schemeClr val="accent1">
                <a:lumMod val="20000"/>
                <a:lumOff val="80000"/>
              </a:schemeClr>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'EJECUCIÓN GRUPO Y FINALIDAD'!$K$22:$K$25</c:f>
              <c:strCache>
                <c:ptCount val="4"/>
                <c:pt idx="0">
                  <c:v>Dirección y Coordinación</c:v>
                </c:pt>
                <c:pt idx="1">
                  <c:v>Servicio de emisión de resoluciones, autorizaciones y certificaciones</c:v>
                </c:pt>
                <c:pt idx="2">
                  <c:v>Transferencias Corrientes</c:v>
                </c:pt>
                <c:pt idx="3">
                  <c:v>TOTAL</c:v>
                </c:pt>
              </c:strCache>
            </c:strRef>
          </c:cat>
          <c:val>
            <c:numRef>
              <c:f>'EJECUCIÓN GRUPO Y FINALIDAD'!$L$22:$L$25</c:f>
              <c:numCache>
                <c:formatCode>"Q"#,##0.0</c:formatCode>
                <c:ptCount val="4"/>
                <c:pt idx="0">
                  <c:v>2.8937082799999998</c:v>
                </c:pt>
                <c:pt idx="1">
                  <c:v>5.3749999999999996E-3</c:v>
                </c:pt>
                <c:pt idx="2">
                  <c:v>0.9</c:v>
                </c:pt>
                <c:pt idx="3">
                  <c:v>3.7990832799999996</c:v>
                </c:pt>
              </c:numCache>
            </c:numRef>
          </c:val>
          <c:extLst>
            <c:ext xmlns:c16="http://schemas.microsoft.com/office/drawing/2014/chart" uri="{C3380CC4-5D6E-409C-BE32-E72D297353CC}">
              <c16:uniqueId val="{00000000-B052-4CB0-8855-05E13456FF0E}"/>
            </c:ext>
          </c:extLst>
        </c:ser>
        <c:dLbls>
          <c:showLegendKey val="0"/>
          <c:showVal val="0"/>
          <c:showCatName val="0"/>
          <c:showSerName val="0"/>
          <c:showPercent val="0"/>
          <c:showBubbleSize val="0"/>
        </c:dLbls>
        <c:gapWidth val="219"/>
        <c:overlap val="-27"/>
        <c:axId val="551558767"/>
        <c:axId val="551555855"/>
      </c:barChart>
      <c:catAx>
        <c:axId val="5515587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GT"/>
          </a:p>
        </c:txPr>
        <c:crossAx val="551555855"/>
        <c:crosses val="autoZero"/>
        <c:auto val="1"/>
        <c:lblAlgn val="ctr"/>
        <c:lblOffset val="100"/>
        <c:noMultiLvlLbl val="0"/>
      </c:catAx>
      <c:valAx>
        <c:axId val="55155585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s-GT"/>
                  <a:t>Millone de quetzales </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GT"/>
            </a:p>
          </c:txPr>
        </c:title>
        <c:numFmt formatCode="&quot;Q&quot;#,##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GT"/>
          </a:p>
        </c:txPr>
        <c:crossAx val="551558767"/>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s-G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GT"/>
              <a:t>Ministerio</a:t>
            </a:r>
            <a:r>
              <a:rPr lang="es-GT" baseline="0"/>
              <a:t> de Agricultura, Ganadería y Alimentación</a:t>
            </a:r>
          </a:p>
          <a:p>
            <a:pPr>
              <a:defRPr/>
            </a:pPr>
            <a:r>
              <a:rPr lang="es-GT" b="1" baseline="0"/>
              <a:t>Ejecución presupuestaria por grupo de gasto </a:t>
            </a:r>
          </a:p>
          <a:p>
            <a:pPr>
              <a:defRPr/>
            </a:pPr>
            <a:r>
              <a:rPr lang="es-GT" b="1" baseline="0"/>
              <a:t>(Devengado)</a:t>
            </a:r>
          </a:p>
          <a:p>
            <a:pPr>
              <a:defRPr/>
            </a:pPr>
            <a:r>
              <a:rPr lang="es-GT" b="1" baseline="0"/>
              <a:t>Al mes de agosto de 2025</a:t>
            </a:r>
          </a:p>
          <a:p>
            <a:pPr>
              <a:defRPr/>
            </a:pPr>
            <a:r>
              <a:rPr lang="es-GT" sz="1400" b="1" i="0" u="none" strike="noStrike" kern="1200" spc="0" baseline="0">
                <a:solidFill>
                  <a:sysClr val="windowText" lastClr="000000">
                    <a:lumMod val="65000"/>
                    <a:lumOff val="35000"/>
                  </a:sysClr>
                </a:solidFill>
              </a:rPr>
              <a:t>(Cifras en millones)</a:t>
            </a:r>
          </a:p>
          <a:p>
            <a:pPr>
              <a:defRPr/>
            </a:pPr>
            <a:endParaRPr lang="es-GT"/>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manualLayout>
          <c:layoutTarget val="inner"/>
          <c:xMode val="edge"/>
          <c:yMode val="edge"/>
          <c:x val="0.46057656868177893"/>
          <c:y val="0.30600845251772341"/>
          <c:w val="0.47558281892341198"/>
          <c:h val="0.6360438275862399"/>
        </c:manualLayout>
      </c:layout>
      <c:barChart>
        <c:barDir val="bar"/>
        <c:grouping val="clustered"/>
        <c:varyColors val="0"/>
        <c:ser>
          <c:idx val="0"/>
          <c:order val="0"/>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'EJECUCIÓN GRUPO Y FINALIDAD'!$C$26:$C$31</c:f>
              <c:strCache>
                <c:ptCount val="6"/>
                <c:pt idx="0">
                  <c:v>Grupo 000: Servicios Personales </c:v>
                </c:pt>
                <c:pt idx="1">
                  <c:v>Grupo 100: Servicios No Personales </c:v>
                </c:pt>
                <c:pt idx="2">
                  <c:v>Grupo 200: Materiales y Suministros</c:v>
                </c:pt>
                <c:pt idx="3">
                  <c:v>Grupo 300: Propiedad, Planta, Equipo e Intangibles</c:v>
                </c:pt>
                <c:pt idx="4">
                  <c:v>Grupo 400: Transferencias Corrientes</c:v>
                </c:pt>
                <c:pt idx="5">
                  <c:v>TOTAL</c:v>
                </c:pt>
              </c:strCache>
            </c:strRef>
          </c:cat>
          <c:val>
            <c:numRef>
              <c:f>'EJECUCIÓN GRUPO Y FINALIDAD'!$D$26:$D$31</c:f>
              <c:numCache>
                <c:formatCode>"Q"#,##0.00</c:formatCode>
                <c:ptCount val="6"/>
                <c:pt idx="0">
                  <c:v>1.6158379199999999</c:v>
                </c:pt>
                <c:pt idx="1">
                  <c:v>1.13712324</c:v>
                </c:pt>
                <c:pt idx="2">
                  <c:v>7.7532119999999996E-2</c:v>
                </c:pt>
                <c:pt idx="3">
                  <c:v>6.8589999999999998E-2</c:v>
                </c:pt>
                <c:pt idx="4">
                  <c:v>0.9</c:v>
                </c:pt>
                <c:pt idx="5">
                  <c:v>3.7990832800000001</c:v>
                </c:pt>
              </c:numCache>
            </c:numRef>
          </c:val>
          <c:extLst>
            <c:ext xmlns:c16="http://schemas.microsoft.com/office/drawing/2014/chart" uri="{C3380CC4-5D6E-409C-BE32-E72D297353CC}">
              <c16:uniqueId val="{00000000-27F2-43CC-8728-8050CC25135A}"/>
            </c:ext>
          </c:extLst>
        </c:ser>
        <c:dLbls>
          <c:showLegendKey val="0"/>
          <c:showVal val="0"/>
          <c:showCatName val="0"/>
          <c:showSerName val="0"/>
          <c:showPercent val="0"/>
          <c:showBubbleSize val="0"/>
        </c:dLbls>
        <c:gapWidth val="80"/>
        <c:axId val="394431344"/>
        <c:axId val="394425936"/>
      </c:barChart>
      <c:catAx>
        <c:axId val="394431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GT"/>
          </a:p>
        </c:txPr>
        <c:crossAx val="394425936"/>
        <c:crosses val="autoZero"/>
        <c:auto val="1"/>
        <c:lblAlgn val="ctr"/>
        <c:lblOffset val="100"/>
        <c:noMultiLvlLbl val="0"/>
      </c:catAx>
      <c:valAx>
        <c:axId val="394425936"/>
        <c:scaling>
          <c:orientation val="minMax"/>
        </c:scaling>
        <c:delete val="0"/>
        <c:axPos val="b"/>
        <c:majorGridlines>
          <c:spPr>
            <a:ln w="9525" cap="flat" cmpd="sng" algn="ctr">
              <a:solidFill>
                <a:schemeClr val="tx1">
                  <a:lumMod val="15000"/>
                  <a:lumOff val="85000"/>
                </a:schemeClr>
              </a:solidFill>
              <a:round/>
            </a:ln>
            <a:effectLst/>
          </c:spPr>
        </c:majorGridlines>
        <c:numFmt formatCode="&quot;Q&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GT"/>
          </a:p>
        </c:txPr>
        <c:crossAx val="394431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EJECUCIÓN PRESUPUESTARIA POR</a:t>
            </a:r>
            <a:r>
              <a:rPr lang="en-US" b="1" baseline="0"/>
              <a:t> REGIONES</a:t>
            </a:r>
          </a:p>
          <a:p>
            <a:pPr>
              <a:defRPr/>
            </a:pPr>
            <a:r>
              <a:rPr lang="en-US" b="1" baseline="0"/>
              <a:t>(Devengado)</a:t>
            </a:r>
          </a:p>
          <a:p>
            <a:pPr>
              <a:defRPr/>
            </a:pPr>
            <a:r>
              <a:rPr lang="en-US" b="1" baseline="0"/>
              <a:t>AL  MES DE AGOSTO DE 2025</a:t>
            </a:r>
          </a:p>
          <a:p>
            <a:pPr>
              <a:defRPr/>
            </a:pPr>
            <a:r>
              <a:rPr lang="en-US" baseline="0"/>
              <a:t>(MILLONES DE QUETZALES)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barChart>
        <c:barDir val="bar"/>
        <c:grouping val="clustered"/>
        <c:varyColors val="0"/>
        <c:ser>
          <c:idx val="1"/>
          <c:order val="1"/>
          <c:tx>
            <c:strRef>
              <c:f>'PRESUPUESTO POR REGIÓN'!$D$45</c:f>
              <c:strCache>
                <c:ptCount val="1"/>
                <c:pt idx="0">
                  <c:v>EJECUCIÓN PRESUPUESTARIA (MILLONES DE QUETZALES)</c:v>
                </c:pt>
              </c:strCache>
            </c:strRef>
          </c:tx>
          <c:spPr>
            <a:solidFill>
              <a:schemeClr val="accent1">
                <a:lumMod val="20000"/>
                <a:lumOff val="80000"/>
              </a:schemeClr>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'PRESUPUESTO POR REGIÓN'!$B$46:$B$47</c:f>
              <c:strCache>
                <c:ptCount val="2"/>
                <c:pt idx="0">
                  <c:v>Región I: Región Metropolitana</c:v>
                </c:pt>
                <c:pt idx="1">
                  <c:v>TOTAL</c:v>
                </c:pt>
              </c:strCache>
            </c:strRef>
          </c:cat>
          <c:val>
            <c:numRef>
              <c:f>'PRESUPUESTO POR REGIÓN'!$D$46:$D$47</c:f>
              <c:numCache>
                <c:formatCode>#,##0.0</c:formatCode>
                <c:ptCount val="2"/>
                <c:pt idx="0">
                  <c:v>3.7990832799999996</c:v>
                </c:pt>
                <c:pt idx="1">
                  <c:v>3.7990832799999996</c:v>
                </c:pt>
              </c:numCache>
            </c:numRef>
          </c:val>
          <c:extLst>
            <c:ext xmlns:c16="http://schemas.microsoft.com/office/drawing/2014/chart" uri="{C3380CC4-5D6E-409C-BE32-E72D297353CC}">
              <c16:uniqueId val="{00000001-3E9E-414A-98BD-429C7304EE57}"/>
            </c:ext>
          </c:extLst>
        </c:ser>
        <c:dLbls>
          <c:showLegendKey val="0"/>
          <c:showVal val="0"/>
          <c:showCatName val="0"/>
          <c:showSerName val="0"/>
          <c:showPercent val="0"/>
          <c:showBubbleSize val="0"/>
        </c:dLbls>
        <c:gapWidth val="80"/>
        <c:axId val="1122524272"/>
        <c:axId val="1122522192"/>
        <c:extLst>
          <c:ext xmlns:c15="http://schemas.microsoft.com/office/drawing/2012/chart" uri="{02D57815-91ED-43cb-92C2-25804820EDAC}">
            <c15:filteredBarSeries>
              <c15:ser>
                <c:idx val="0"/>
                <c:order val="0"/>
                <c:tx>
                  <c:strRef>
                    <c:extLst>
                      <c:ext uri="{02D57815-91ED-43cb-92C2-25804820EDAC}">
                        <c15:formulaRef>
                          <c15:sqref>'PRESUPUESTO POR REGIÓN'!$C$45</c15:sqref>
                        </c15:formulaRef>
                      </c:ext>
                    </c:extLst>
                    <c:strCache>
                      <c:ptCount val="1"/>
                    </c:strCache>
                  </c:strRef>
                </c:tx>
                <c:spPr>
                  <a:solidFill>
                    <a:schemeClr val="accent1"/>
                  </a:solidFill>
                  <a:ln>
                    <a:noFill/>
                  </a:ln>
                  <a:effectLst/>
                </c:spPr>
                <c:invertIfNegative val="0"/>
                <c:cat>
                  <c:strRef>
                    <c:extLst>
                      <c:ext uri="{02D57815-91ED-43cb-92C2-25804820EDAC}">
                        <c15:formulaRef>
                          <c15:sqref>'PRESUPUESTO POR REGIÓN'!$B$46:$B$47</c15:sqref>
                        </c15:formulaRef>
                      </c:ext>
                    </c:extLst>
                    <c:strCache>
                      <c:ptCount val="2"/>
                      <c:pt idx="0">
                        <c:v>Región I: Región Metropolitana</c:v>
                      </c:pt>
                      <c:pt idx="1">
                        <c:v>TOTAL</c:v>
                      </c:pt>
                    </c:strCache>
                  </c:strRef>
                </c:cat>
                <c:val>
                  <c:numRef>
                    <c:extLst>
                      <c:ext uri="{02D57815-91ED-43cb-92C2-25804820EDAC}">
                        <c15:formulaRef>
                          <c15:sqref>'PRESUPUESTO POR REGIÓN'!$C$46:$C$47</c15:sqref>
                        </c15:formulaRef>
                      </c:ext>
                    </c:extLst>
                    <c:numCache>
                      <c:formatCode>General</c:formatCode>
                      <c:ptCount val="2"/>
                    </c:numCache>
                  </c:numRef>
                </c:val>
                <c:extLst>
                  <c:ext xmlns:c16="http://schemas.microsoft.com/office/drawing/2014/chart" uri="{C3380CC4-5D6E-409C-BE32-E72D297353CC}">
                    <c16:uniqueId val="{00000000-3E9E-414A-98BD-429C7304EE57}"/>
                  </c:ext>
                </c:extLst>
              </c15:ser>
            </c15:filteredBarSeries>
          </c:ext>
        </c:extLst>
      </c:barChart>
      <c:catAx>
        <c:axId val="1122524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GT"/>
          </a:p>
        </c:txPr>
        <c:crossAx val="1122522192"/>
        <c:crosses val="autoZero"/>
        <c:auto val="1"/>
        <c:lblAlgn val="ctr"/>
        <c:lblOffset val="100"/>
        <c:noMultiLvlLbl val="0"/>
      </c:catAx>
      <c:valAx>
        <c:axId val="1122522192"/>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GT"/>
          </a:p>
        </c:txPr>
        <c:crossAx val="1122524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GT"/>
              <a:t>Gobernación Departamental de Guatemala</a:t>
            </a:r>
            <a:endParaRPr lang="es-GT" baseline="0"/>
          </a:p>
          <a:p>
            <a:pPr>
              <a:defRPr/>
            </a:pPr>
            <a:r>
              <a:rPr lang="es-GT" b="1" baseline="0"/>
              <a:t>Ejecución del Sub-grupo de gasto 18 "Servicios Técnicos y Profesonales"</a:t>
            </a:r>
          </a:p>
          <a:p>
            <a:pPr>
              <a:defRPr/>
            </a:pPr>
            <a:r>
              <a:rPr lang="es-GT" b="1" baseline="0"/>
              <a:t>Al mes de agosto  de 205</a:t>
            </a:r>
          </a:p>
          <a:p>
            <a:pPr>
              <a:defRPr/>
            </a:pPr>
            <a:r>
              <a:rPr lang="es-GT" b="1" baseline="0"/>
              <a:t>(Millones de quetzales)</a:t>
            </a:r>
            <a:endParaRPr lang="es-GT"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manualLayout>
          <c:layoutTarget val="inner"/>
          <c:xMode val="edge"/>
          <c:yMode val="edge"/>
          <c:x val="0.22728669831204998"/>
          <c:y val="0.23828157349896481"/>
          <c:w val="0.7170115527981813"/>
          <c:h val="0.71368888671524755"/>
        </c:manualLayout>
      </c:layout>
      <c:barChart>
        <c:barDir val="bar"/>
        <c:grouping val="clustered"/>
        <c:varyColors val="0"/>
        <c:ser>
          <c:idx val="0"/>
          <c:order val="0"/>
          <c:spPr>
            <a:solidFill>
              <a:schemeClr val="accent1">
                <a:lumMod val="20000"/>
                <a:lumOff val="80000"/>
              </a:schemeClr>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'SERVICIOS PERSONALES TEC Y PROF'!$K$29:$K$31</c:f>
              <c:strCache>
                <c:ptCount val="3"/>
                <c:pt idx="0">
                  <c:v>Presupuesto vigente</c:v>
                </c:pt>
                <c:pt idx="1">
                  <c:v>Presupuesto devengado </c:v>
                </c:pt>
                <c:pt idx="2">
                  <c:v>Saldo por devengar </c:v>
                </c:pt>
              </c:strCache>
            </c:strRef>
          </c:cat>
          <c:val>
            <c:numRef>
              <c:f>'SERVICIOS PERSONALES TEC Y PROF'!$L$29:$L$31</c:f>
              <c:numCache>
                <c:formatCode>#,##0.0</c:formatCode>
                <c:ptCount val="3"/>
                <c:pt idx="0">
                  <c:v>1300377</c:v>
                </c:pt>
                <c:pt idx="1">
                  <c:v>895290.32</c:v>
                </c:pt>
                <c:pt idx="2">
                  <c:v>405086.68000000005</c:v>
                </c:pt>
              </c:numCache>
            </c:numRef>
          </c:val>
          <c:extLst>
            <c:ext xmlns:c16="http://schemas.microsoft.com/office/drawing/2014/chart" uri="{C3380CC4-5D6E-409C-BE32-E72D297353CC}">
              <c16:uniqueId val="{00000000-0858-4F87-8856-8A076D9B815D}"/>
            </c:ext>
          </c:extLst>
        </c:ser>
        <c:dLbls>
          <c:showLegendKey val="0"/>
          <c:showVal val="0"/>
          <c:showCatName val="0"/>
          <c:showSerName val="0"/>
          <c:showPercent val="0"/>
          <c:showBubbleSize val="0"/>
        </c:dLbls>
        <c:gapWidth val="300"/>
        <c:axId val="589619712"/>
        <c:axId val="589611392"/>
      </c:barChart>
      <c:catAx>
        <c:axId val="5896197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GT"/>
          </a:p>
        </c:txPr>
        <c:crossAx val="589611392"/>
        <c:crosses val="autoZero"/>
        <c:auto val="1"/>
        <c:lblAlgn val="ctr"/>
        <c:lblOffset val="100"/>
        <c:noMultiLvlLbl val="0"/>
      </c:catAx>
      <c:valAx>
        <c:axId val="589611392"/>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GT"/>
          </a:p>
        </c:txPr>
        <c:crossAx val="589619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GT" sz="1400" b="1"/>
              <a:t>Gobernación</a:t>
            </a:r>
            <a:r>
              <a:rPr lang="es-GT" sz="1400" b="1" baseline="0"/>
              <a:t> Departamental de Guatemala</a:t>
            </a:r>
          </a:p>
          <a:p>
            <a:pPr>
              <a:defRPr/>
            </a:pPr>
            <a:r>
              <a:rPr lang="es-GT" b="1"/>
              <a:t>Ejecucuión</a:t>
            </a:r>
            <a:r>
              <a:rPr lang="es-GT" b="1" baseline="0"/>
              <a:t> presupuestaria </a:t>
            </a:r>
          </a:p>
          <a:p>
            <a:pPr>
              <a:defRPr/>
            </a:pPr>
            <a:r>
              <a:rPr lang="es-GT" b="1" baseline="0"/>
              <a:t>(Devengado)</a:t>
            </a:r>
          </a:p>
          <a:p>
            <a:pPr>
              <a:defRPr/>
            </a:pPr>
            <a:r>
              <a:rPr lang="es-GT" b="1" baseline="0"/>
              <a:t>Grupo de Gasto 0 "Servicios personales"</a:t>
            </a:r>
          </a:p>
          <a:p>
            <a:pPr>
              <a:defRPr/>
            </a:pPr>
            <a:r>
              <a:rPr lang="es-GT" baseline="0"/>
              <a:t>Al mes de agosto de 2025</a:t>
            </a:r>
          </a:p>
          <a:p>
            <a:pPr>
              <a:defRPr/>
            </a:pPr>
            <a:r>
              <a:rPr lang="es-GT" baseline="0"/>
              <a:t>(Quetzales)</a:t>
            </a:r>
            <a:endParaRPr lang="es-GT"/>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G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5">
                  <a:lumMod val="20000"/>
                  <a:lumOff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F01D-4C32-A575-B8C64ECD15F6}"/>
              </c:ext>
            </c:extLst>
          </c:dPt>
          <c:dPt>
            <c:idx val="1"/>
            <c:bubble3D val="0"/>
            <c:spPr>
              <a:solidFill>
                <a:schemeClr val="accent3">
                  <a:lumMod val="20000"/>
                  <a:lumOff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F01D-4C32-A575-B8C64ECD15F6}"/>
              </c:ext>
            </c:extLst>
          </c:dPt>
          <c:dPt>
            <c:idx val="2"/>
            <c:bubble3D val="0"/>
            <c:spPr>
              <a:solidFill>
                <a:schemeClr val="accent4">
                  <a:lumMod val="20000"/>
                  <a:lumOff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F01D-4C32-A575-B8C64ECD15F6}"/>
              </c:ext>
            </c:extLst>
          </c:dPt>
          <c:dLbls>
            <c:dLbl>
              <c:idx val="0"/>
              <c:layout>
                <c:manualLayout>
                  <c:x val="-7.9612443793363033E-2"/>
                  <c:y val="-0.31652373174715387"/>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1D-4C32-A575-B8C64ECD15F6}"/>
                </c:ext>
              </c:extLst>
            </c:dLbl>
            <c:dLbl>
              <c:idx val="1"/>
              <c:layout>
                <c:manualLayout>
                  <c:x val="8.1162831390262258E-2"/>
                  <c:y val="9.044278133963905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01D-4C32-A575-B8C64ECD15F6}"/>
                </c:ext>
              </c:extLst>
            </c:dLbl>
            <c:dLbl>
              <c:idx val="2"/>
              <c:layout>
                <c:manualLayout>
                  <c:x val="5.7046287818673831E-2"/>
                  <c:y val="-3.659637746520077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01D-4C32-A575-B8C64ECD15F6}"/>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'SERVICIOS PERSONALES TEC Y PROF'!$H$27:$H$29</c:f>
              <c:strCache>
                <c:ptCount val="3"/>
                <c:pt idx="0">
                  <c:v>Presupuesto vigente</c:v>
                </c:pt>
                <c:pt idx="1">
                  <c:v>Presupuesto devengado </c:v>
                </c:pt>
                <c:pt idx="2">
                  <c:v>Saldo por devengar </c:v>
                </c:pt>
              </c:strCache>
            </c:strRef>
          </c:cat>
          <c:val>
            <c:numRef>
              <c:f>'SERVICIOS PERSONALES TEC Y PROF'!$I$27:$I$29</c:f>
              <c:numCache>
                <c:formatCode>"Q"#,##0.00</c:formatCode>
                <c:ptCount val="3"/>
                <c:pt idx="0">
                  <c:v>2780717</c:v>
                </c:pt>
                <c:pt idx="1">
                  <c:v>1615837.92</c:v>
                </c:pt>
                <c:pt idx="2">
                  <c:v>1164879.08</c:v>
                </c:pt>
              </c:numCache>
            </c:numRef>
          </c:val>
          <c:extLst>
            <c:ext xmlns:c16="http://schemas.microsoft.com/office/drawing/2014/chart" uri="{C3380CC4-5D6E-409C-BE32-E72D297353CC}">
              <c16:uniqueId val="{00000006-F01D-4C32-A575-B8C64ECD15F6}"/>
            </c:ext>
          </c:extLst>
        </c:ser>
        <c:dLbls>
          <c:showLegendKey val="0"/>
          <c:showVal val="1"/>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s-GT" b="1">
                <a:solidFill>
                  <a:sysClr val="windowText" lastClr="000000"/>
                </a:solidFill>
              </a:rPr>
              <a:t>GOBERNACIÓN</a:t>
            </a:r>
            <a:r>
              <a:rPr lang="es-GT" b="1" baseline="0">
                <a:solidFill>
                  <a:sysClr val="windowText" lastClr="000000"/>
                </a:solidFill>
              </a:rPr>
              <a:t> DEPARTAMANTAL DE GUATEMALA</a:t>
            </a:r>
            <a:endParaRPr lang="es-GT" b="1">
              <a:solidFill>
                <a:sysClr val="windowText" lastClr="000000"/>
              </a:solidFill>
            </a:endParaRPr>
          </a:p>
          <a:p>
            <a:pPr>
              <a:defRPr/>
            </a:pPr>
            <a:r>
              <a:rPr lang="es-GT" b="1">
                <a:solidFill>
                  <a:sysClr val="windowText" lastClr="000000"/>
                </a:solidFill>
              </a:rPr>
              <a:t>PERSONAL</a:t>
            </a:r>
            <a:r>
              <a:rPr lang="es-GT" b="1" baseline="0">
                <a:solidFill>
                  <a:sysClr val="windowText" lastClr="000000"/>
                </a:solidFill>
              </a:rPr>
              <a:t> QUE LABORA EN LA INSTITUCIÓN</a:t>
            </a:r>
          </a:p>
          <a:p>
            <a:pPr>
              <a:defRPr/>
            </a:pPr>
            <a:r>
              <a:rPr lang="es-GT" b="1" baseline="0">
                <a:solidFill>
                  <a:sysClr val="windowText" lastClr="000000"/>
                </a:solidFill>
              </a:rPr>
              <a:t>(Número de personas por tipo de personal)</a:t>
            </a:r>
          </a:p>
          <a:p>
            <a:pPr>
              <a:defRPr/>
            </a:pPr>
            <a:r>
              <a:rPr lang="es-GT" baseline="0">
                <a:solidFill>
                  <a:sysClr val="windowText" lastClr="000000"/>
                </a:solidFill>
              </a:rPr>
              <a:t>AL MES DE  AGOSTO DE 2025</a:t>
            </a:r>
          </a:p>
          <a:p>
            <a:pPr>
              <a:defRPr/>
            </a:pPr>
            <a:endParaRPr lang="es-GT"/>
          </a:p>
        </c:rich>
      </c:tx>
      <c:layout>
        <c:manualLayout>
          <c:xMode val="edge"/>
          <c:yMode val="edge"/>
          <c:x val="0.27459540545413713"/>
          <c:y val="2.6110978551923434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s-G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'SERVICIOS PERSONALES TEC Y PROF'!$D$39</c:f>
              <c:strCache>
                <c:ptCount val="1"/>
                <c:pt idx="0">
                  <c:v>No. personas</c:v>
                </c:pt>
              </c:strCache>
            </c:strRef>
          </c:tx>
          <c:explosion val="1"/>
          <c:dPt>
            <c:idx val="0"/>
            <c:bubble3D val="0"/>
            <c:spPr>
              <a:solidFill>
                <a:schemeClr val="accent3">
                  <a:lumMod val="20000"/>
                  <a:lumOff val="80000"/>
                </a:schemeClr>
              </a:solidFill>
              <a:ln>
                <a:noFill/>
              </a:ln>
              <a:effectLst/>
              <a:sp3d/>
            </c:spPr>
            <c:extLst>
              <c:ext xmlns:c16="http://schemas.microsoft.com/office/drawing/2014/chart" uri="{C3380CC4-5D6E-409C-BE32-E72D297353CC}">
                <c16:uniqueId val="{00000003-4212-4FA7-8261-8E66CB7EF253}"/>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a:noFill/>
              </a:ln>
              <a:effectLst/>
              <a:sp3d/>
            </c:spPr>
            <c:extLst>
              <c:ext xmlns:c16="http://schemas.microsoft.com/office/drawing/2014/chart" uri="{C3380CC4-5D6E-409C-BE32-E72D297353CC}">
                <c16:uniqueId val="{00000003-92B0-4DEB-8D75-095C7F7A6618}"/>
              </c:ext>
            </c:extLst>
          </c:dPt>
          <c:dPt>
            <c:idx val="2"/>
            <c:bubble3D val="0"/>
            <c:spPr>
              <a:solidFill>
                <a:schemeClr val="accent6">
                  <a:lumMod val="20000"/>
                  <a:lumOff val="80000"/>
                </a:schemeClr>
              </a:solidFill>
              <a:ln>
                <a:noFill/>
              </a:ln>
              <a:effectLst/>
              <a:sp3d/>
            </c:spPr>
            <c:extLst>
              <c:ext xmlns:c16="http://schemas.microsoft.com/office/drawing/2014/chart" uri="{C3380CC4-5D6E-409C-BE32-E72D297353CC}">
                <c16:uniqueId val="{00000002-4212-4FA7-8261-8E66CB7EF253}"/>
              </c:ext>
            </c:extLst>
          </c:dPt>
          <c:dPt>
            <c:idx val="3"/>
            <c:bubble3D val="0"/>
            <c:spPr>
              <a:solidFill>
                <a:schemeClr val="accent4">
                  <a:lumMod val="20000"/>
                  <a:lumOff val="80000"/>
                </a:schemeClr>
              </a:solidFill>
              <a:ln>
                <a:noFill/>
              </a:ln>
              <a:effectLst/>
              <a:sp3d/>
            </c:spPr>
            <c:extLst>
              <c:ext xmlns:c16="http://schemas.microsoft.com/office/drawing/2014/chart" uri="{C3380CC4-5D6E-409C-BE32-E72D297353CC}">
                <c16:uniqueId val="{00000004-4212-4FA7-8261-8E66CB7EF253}"/>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a:noFill/>
              </a:ln>
              <a:effectLst/>
              <a:sp3d/>
            </c:spPr>
            <c:extLst>
              <c:ext xmlns:c16="http://schemas.microsoft.com/office/drawing/2014/chart" uri="{C3380CC4-5D6E-409C-BE32-E72D297353CC}">
                <c16:uniqueId val="{00000005-4212-4FA7-8261-8E66CB7EF253}"/>
              </c:ext>
            </c:extLst>
          </c:dPt>
          <c:dLbls>
            <c:dLbl>
              <c:idx val="0"/>
              <c:layout>
                <c:manualLayout>
                  <c:x val="-9.2646190399592095E-3"/>
                  <c:y val="0.19925782004522161"/>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12-4FA7-8261-8E66CB7EF253}"/>
                </c:ext>
              </c:extLst>
            </c:dLbl>
            <c:dLbl>
              <c:idx val="2"/>
              <c:layout>
                <c:manualLayout>
                  <c:x val="0.2669588685524294"/>
                  <c:y val="-0.2738189544488757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12-4FA7-8261-8E66CB7EF253}"/>
                </c:ext>
              </c:extLst>
            </c:dLbl>
            <c:dLbl>
              <c:idx val="3"/>
              <c:layout>
                <c:manualLayout>
                  <c:x val="-2.7426190348528411E-2"/>
                  <c:y val="1.0150246370718812E-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12-4FA7-8261-8E66CB7EF253}"/>
                </c:ext>
              </c:extLst>
            </c:dLbl>
            <c:dLbl>
              <c:idx val="4"/>
              <c:layout>
                <c:manualLayout>
                  <c:x val="4.3352337960657954E-2"/>
                  <c:y val="-0.15269303458279837"/>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12-4FA7-8261-8E66CB7EF253}"/>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65000"/>
                        <a:lumOff val="35000"/>
                      </a:schemeClr>
                    </a:solidFill>
                    <a:latin typeface="+mn-lt"/>
                    <a:ea typeface="+mn-ea"/>
                    <a:cs typeface="+mn-cs"/>
                  </a:defRPr>
                </a:pPr>
                <a:endParaRPr lang="es-GT"/>
              </a:p>
            </c:txPr>
            <c:showLegendKey val="0"/>
            <c:showVal val="1"/>
            <c:showCatName val="1"/>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'SERVICIOS PERSONALES TEC Y PROF'!$C$40:$C$44</c:f>
              <c:strCache>
                <c:ptCount val="5"/>
                <c:pt idx="0">
                  <c:v>011 personal permanente</c:v>
                </c:pt>
                <c:pt idx="1">
                  <c:v>022 personal por contrato</c:v>
                </c:pt>
                <c:pt idx="2">
                  <c:v>029 otras remuneraciones de personal temporal</c:v>
                </c:pt>
                <c:pt idx="3">
                  <c:v>031 Jornales</c:v>
                </c:pt>
                <c:pt idx="4">
                  <c:v>Subgrupo 18 "Servicios técnicos y profesionales"</c:v>
                </c:pt>
              </c:strCache>
            </c:strRef>
          </c:cat>
          <c:val>
            <c:numRef>
              <c:f>'SERVICIOS PERSONALES TEC Y PROF'!$D$40:$D$44</c:f>
              <c:numCache>
                <c:formatCode>0</c:formatCode>
                <c:ptCount val="5"/>
                <c:pt idx="0">
                  <c:v>20</c:v>
                </c:pt>
                <c:pt idx="1">
                  <c:v>0</c:v>
                </c:pt>
                <c:pt idx="2" formatCode="#,##0">
                  <c:v>3</c:v>
                </c:pt>
                <c:pt idx="3">
                  <c:v>0</c:v>
                </c:pt>
                <c:pt idx="4">
                  <c:v>15</c:v>
                </c:pt>
              </c:numCache>
            </c:numRef>
          </c:val>
          <c:extLst>
            <c:ext xmlns:c16="http://schemas.microsoft.com/office/drawing/2014/chart" uri="{C3380CC4-5D6E-409C-BE32-E72D297353CC}">
              <c16:uniqueId val="{00000000-4212-4FA7-8261-8E66CB7EF253}"/>
            </c:ext>
          </c:extLst>
        </c:ser>
        <c:dLbls>
          <c:showLegendKey val="0"/>
          <c:showVal val="1"/>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jpg"/><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4</xdr:col>
      <xdr:colOff>19051</xdr:colOff>
      <xdr:row>17</xdr:row>
      <xdr:rowOff>35984</xdr:rowOff>
    </xdr:from>
    <xdr:to>
      <xdr:col>5</xdr:col>
      <xdr:colOff>1600200</xdr:colOff>
      <xdr:row>21</xdr:row>
      <xdr:rowOff>390526</xdr:rowOff>
    </xdr:to>
    <xdr:graphicFrame macro="">
      <xdr:nvGraphicFramePr>
        <xdr:cNvPr id="9" name="Gráfico 8">
          <a:extLst>
            <a:ext uri="{FF2B5EF4-FFF2-40B4-BE49-F238E27FC236}">
              <a16:creationId xmlns:a16="http://schemas.microsoft.com/office/drawing/2014/main" id="{355BACAE-32E2-44D7-B40E-9771FF645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899583</xdr:colOff>
      <xdr:row>1</xdr:row>
      <xdr:rowOff>148166</xdr:rowOff>
    </xdr:from>
    <xdr:to>
      <xdr:col>2</xdr:col>
      <xdr:colOff>2106084</xdr:colOff>
      <xdr:row>5</xdr:row>
      <xdr:rowOff>1245</xdr:rowOff>
    </xdr:to>
    <xdr:pic>
      <xdr:nvPicPr>
        <xdr:cNvPr id="10" name="Imagen 9" descr="CNC - Comisión Nacional contra la Corrupción (CNC)">
          <a:extLst>
            <a:ext uri="{FF2B5EF4-FFF2-40B4-BE49-F238E27FC236}">
              <a16:creationId xmlns:a16="http://schemas.microsoft.com/office/drawing/2014/main" id="{1BB3B0B5-D8E3-4700-8B51-A40DE77A1E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54916" y="201083"/>
          <a:ext cx="1206501" cy="1059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112449</xdr:colOff>
      <xdr:row>1</xdr:row>
      <xdr:rowOff>160072</xdr:rowOff>
    </xdr:from>
    <xdr:to>
      <xdr:col>2</xdr:col>
      <xdr:colOff>476248</xdr:colOff>
      <xdr:row>4</xdr:row>
      <xdr:rowOff>62917</xdr:rowOff>
    </xdr:to>
    <xdr:grpSp>
      <xdr:nvGrpSpPr>
        <xdr:cNvPr id="3" name="Grupo 2">
          <a:extLst>
            <a:ext uri="{FF2B5EF4-FFF2-40B4-BE49-F238E27FC236}">
              <a16:creationId xmlns:a16="http://schemas.microsoft.com/office/drawing/2014/main" id="{69CD2605-D4B5-4130-FE70-7C19114CF9A8}"/>
            </a:ext>
          </a:extLst>
        </xdr:cNvPr>
        <xdr:cNvGrpSpPr/>
      </xdr:nvGrpSpPr>
      <xdr:grpSpPr>
        <a:xfrm>
          <a:off x="481543" y="219603"/>
          <a:ext cx="2447393" cy="891064"/>
          <a:chOff x="481543" y="219603"/>
          <a:chExt cx="2447393" cy="891064"/>
        </a:xfrm>
      </xdr:grpSpPr>
      <xdr:pic>
        <xdr:nvPicPr>
          <xdr:cNvPr id="11" name="Imagen 10">
            <a:extLst>
              <a:ext uri="{FF2B5EF4-FFF2-40B4-BE49-F238E27FC236}">
                <a16:creationId xmlns:a16="http://schemas.microsoft.com/office/drawing/2014/main" id="{D7F8F921-E399-42D0-8F21-3C08AE3985FF}"/>
              </a:ext>
            </a:extLst>
          </xdr:cNvPr>
          <xdr:cNvPicPr/>
        </xdr:nvPicPr>
        <xdr:blipFill rotWithShape="1">
          <a:blip xmlns:r="http://schemas.openxmlformats.org/officeDocument/2006/relationships" r:embed="rId3"/>
          <a:srcRect r="56499"/>
          <a:stretch/>
        </xdr:blipFill>
        <xdr:spPr>
          <a:xfrm>
            <a:off x="481543" y="219603"/>
            <a:ext cx="935302" cy="891064"/>
          </a:xfrm>
          <a:prstGeom prst="rect">
            <a:avLst/>
          </a:prstGeom>
        </xdr:spPr>
      </xdr:pic>
      <xdr:sp macro="" textlink="">
        <xdr:nvSpPr>
          <xdr:cNvPr id="2" name="CuadroTexto 1">
            <a:extLst>
              <a:ext uri="{FF2B5EF4-FFF2-40B4-BE49-F238E27FC236}">
                <a16:creationId xmlns:a16="http://schemas.microsoft.com/office/drawing/2014/main" id="{9EFEEC8A-4150-05C8-B42F-AEFE82EF16AF}"/>
              </a:ext>
            </a:extLst>
          </xdr:cNvPr>
          <xdr:cNvSpPr txBox="1"/>
        </xdr:nvSpPr>
        <xdr:spPr>
          <a:xfrm>
            <a:off x="1381125" y="261937"/>
            <a:ext cx="1547811" cy="7858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GT" sz="1400" b="1" cap="none" spc="0">
                <a:ln w="0"/>
                <a:solidFill>
                  <a:schemeClr val="tx1"/>
                </a:solidFill>
                <a:effectLst>
                  <a:outerShdw blurRad="38100" dist="19050" dir="2700000" algn="tl" rotWithShape="0">
                    <a:schemeClr val="dk1">
                      <a:alpha val="40000"/>
                    </a:schemeClr>
                  </a:outerShdw>
                </a:effectLst>
              </a:rPr>
              <a:t>GOBERNACIÓN</a:t>
            </a:r>
            <a:r>
              <a:rPr lang="es-GT" sz="1400" b="1" cap="none" spc="0" baseline="0">
                <a:ln w="0"/>
                <a:solidFill>
                  <a:schemeClr val="tx1"/>
                </a:solidFill>
                <a:effectLst>
                  <a:outerShdw blurRad="38100" dist="19050" dir="2700000" algn="tl" rotWithShape="0">
                    <a:schemeClr val="dk1">
                      <a:alpha val="40000"/>
                    </a:schemeClr>
                  </a:outerShdw>
                </a:effectLst>
              </a:rPr>
              <a:t> DEPARTAMENTAL DE GUATEMALA</a:t>
            </a:r>
            <a:endParaRPr lang="es-GT" sz="1400" b="1" cap="none" spc="0">
              <a:ln w="0"/>
              <a:solidFill>
                <a:schemeClr val="tx1"/>
              </a:solidFill>
              <a:effectLst>
                <a:outerShdw blurRad="38100" dist="19050" dir="2700000" algn="tl" rotWithShape="0">
                  <a:schemeClr val="dk1">
                    <a:alpha val="40000"/>
                  </a:schemeClr>
                </a:outerShdw>
              </a:effectLst>
            </a:endParaRPr>
          </a:p>
        </xdr:txBody>
      </xdr:sp>
    </xdr:grpSp>
    <xdr:clientData/>
  </xdr:twoCellAnchor>
  <xdr:twoCellAnchor editAs="oneCell">
    <xdr:from>
      <xdr:col>9</xdr:col>
      <xdr:colOff>107156</xdr:colOff>
      <xdr:row>11</xdr:row>
      <xdr:rowOff>333374</xdr:rowOff>
    </xdr:from>
    <xdr:to>
      <xdr:col>10</xdr:col>
      <xdr:colOff>1321592</xdr:colOff>
      <xdr:row>21</xdr:row>
      <xdr:rowOff>59531</xdr:rowOff>
    </xdr:to>
    <xdr:pic>
      <xdr:nvPicPr>
        <xdr:cNvPr id="6" name="Imagen 5">
          <a:extLst>
            <a:ext uri="{FF2B5EF4-FFF2-40B4-BE49-F238E27FC236}">
              <a16:creationId xmlns:a16="http://schemas.microsoft.com/office/drawing/2014/main" id="{2A77D93A-D27E-47C7-8C06-269B3803D231}"/>
            </a:ext>
          </a:extLst>
        </xdr:cNvPr>
        <xdr:cNvPicPr>
          <a:picLocks noChangeAspect="1"/>
        </xdr:cNvPicPr>
      </xdr:nvPicPr>
      <xdr:blipFill rotWithShape="1">
        <a:blip xmlns:r="http://schemas.openxmlformats.org/officeDocument/2006/relationships" r:embed="rId4"/>
        <a:srcRect l="1" r="-867"/>
        <a:stretch/>
      </xdr:blipFill>
      <xdr:spPr>
        <a:xfrm>
          <a:off x="13596937" y="3595687"/>
          <a:ext cx="3702843" cy="4060032"/>
        </a:xfrm>
        <a:prstGeom prst="rect">
          <a:avLst/>
        </a:prstGeom>
      </xdr:spPr>
    </xdr:pic>
    <xdr:clientData/>
  </xdr:twoCellAnchor>
  <xdr:twoCellAnchor editAs="oneCell">
    <xdr:from>
      <xdr:col>13</xdr:col>
      <xdr:colOff>226221</xdr:colOff>
      <xdr:row>1</xdr:row>
      <xdr:rowOff>0</xdr:rowOff>
    </xdr:from>
    <xdr:to>
      <xdr:col>13</xdr:col>
      <xdr:colOff>1378907</xdr:colOff>
      <xdr:row>4</xdr:row>
      <xdr:rowOff>164467</xdr:rowOff>
    </xdr:to>
    <xdr:pic>
      <xdr:nvPicPr>
        <xdr:cNvPr id="8" name="Imagen 7">
          <a:extLst>
            <a:ext uri="{FF2B5EF4-FFF2-40B4-BE49-F238E27FC236}">
              <a16:creationId xmlns:a16="http://schemas.microsoft.com/office/drawing/2014/main" id="{A0BDA566-33DA-F43F-A747-CE233AE24A65}"/>
            </a:ext>
          </a:extLst>
        </xdr:cNvPr>
        <xdr:cNvPicPr>
          <a:picLocks noChangeAspect="1"/>
        </xdr:cNvPicPr>
      </xdr:nvPicPr>
      <xdr:blipFill>
        <a:blip xmlns:r="http://schemas.openxmlformats.org/officeDocument/2006/relationships" r:embed="rId5"/>
        <a:stretch>
          <a:fillRect/>
        </a:stretch>
      </xdr:blipFill>
      <xdr:spPr>
        <a:xfrm>
          <a:off x="21014534" y="59531"/>
          <a:ext cx="1152686" cy="11526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12</xdr:row>
      <xdr:rowOff>57149</xdr:rowOff>
    </xdr:from>
    <xdr:to>
      <xdr:col>6</xdr:col>
      <xdr:colOff>114300</xdr:colOff>
      <xdr:row>30</xdr:row>
      <xdr:rowOff>38100</xdr:rowOff>
    </xdr:to>
    <xdr:graphicFrame macro="">
      <xdr:nvGraphicFramePr>
        <xdr:cNvPr id="5" name="Gráfico 4">
          <a:extLst>
            <a:ext uri="{FF2B5EF4-FFF2-40B4-BE49-F238E27FC236}">
              <a16:creationId xmlns:a16="http://schemas.microsoft.com/office/drawing/2014/main" id="{FF659916-9678-4AC6-B6C4-D99B5C6562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623520</xdr:colOff>
      <xdr:row>39</xdr:row>
      <xdr:rowOff>1724767</xdr:rowOff>
    </xdr:from>
    <xdr:to>
      <xdr:col>15</xdr:col>
      <xdr:colOff>716477</xdr:colOff>
      <xdr:row>49</xdr:row>
      <xdr:rowOff>168865</xdr:rowOff>
    </xdr:to>
    <xdr:grpSp>
      <xdr:nvGrpSpPr>
        <xdr:cNvPr id="19" name="Grupo 18">
          <a:extLst>
            <a:ext uri="{FF2B5EF4-FFF2-40B4-BE49-F238E27FC236}">
              <a16:creationId xmlns:a16="http://schemas.microsoft.com/office/drawing/2014/main" id="{BA905AEF-04C2-4DB8-A8AB-D023289F7C8A}"/>
            </a:ext>
          </a:extLst>
        </xdr:cNvPr>
        <xdr:cNvGrpSpPr/>
      </xdr:nvGrpSpPr>
      <xdr:grpSpPr>
        <a:xfrm>
          <a:off x="8976945" y="12897592"/>
          <a:ext cx="6188957" cy="2054073"/>
          <a:chOff x="-105919" y="2558768"/>
          <a:chExt cx="5419630" cy="2053350"/>
        </a:xfrm>
      </xdr:grpSpPr>
      <xdr:sp macro="" textlink="">
        <xdr:nvSpPr>
          <xdr:cNvPr id="20" name="Rectángulo: esquinas redondeadas 19">
            <a:extLst>
              <a:ext uri="{FF2B5EF4-FFF2-40B4-BE49-F238E27FC236}">
                <a16:creationId xmlns:a16="http://schemas.microsoft.com/office/drawing/2014/main" id="{889AA0FE-89E2-404A-B80F-2CFA20C61E06}"/>
              </a:ext>
            </a:extLst>
          </xdr:cNvPr>
          <xdr:cNvSpPr/>
        </xdr:nvSpPr>
        <xdr:spPr>
          <a:xfrm>
            <a:off x="-105919" y="2558768"/>
            <a:ext cx="5419630" cy="2053350"/>
          </a:xfrm>
          <a:prstGeom prst="roundRect">
            <a:avLst/>
          </a:prstGeom>
          <a:solidFill>
            <a:schemeClr val="accent1">
              <a:lumMod val="60000"/>
              <a:lumOff val="40000"/>
            </a:schemeClr>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sp>
      <xdr:sp macro="" textlink="">
        <xdr:nvSpPr>
          <xdr:cNvPr id="21" name="Rectángulo: esquinas redondeadas 4">
            <a:extLst>
              <a:ext uri="{FF2B5EF4-FFF2-40B4-BE49-F238E27FC236}">
                <a16:creationId xmlns:a16="http://schemas.microsoft.com/office/drawing/2014/main" id="{43B49BFF-F66C-40B3-A141-540CB8E78AC7}"/>
              </a:ext>
            </a:extLst>
          </xdr:cNvPr>
          <xdr:cNvSpPr txBox="1"/>
        </xdr:nvSpPr>
        <xdr:spPr>
          <a:xfrm>
            <a:off x="68103" y="2724879"/>
            <a:ext cx="5154582" cy="1852878"/>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53340" tIns="53340" rIns="53340" bIns="53340" numCol="1" spcCol="1270" anchor="ctr" anchorCtr="0">
            <a:noAutofit/>
          </a:bodyPr>
          <a:lstStyle/>
          <a:p>
            <a:pPr marL="0" lvl="0" indent="0" algn="l" defTabSz="622300">
              <a:lnSpc>
                <a:spcPct val="90000"/>
              </a:lnSpc>
              <a:spcBef>
                <a:spcPct val="0"/>
              </a:spcBef>
              <a:spcAft>
                <a:spcPct val="35000"/>
              </a:spcAft>
              <a:buNone/>
            </a:pPr>
            <a:r>
              <a:rPr lang="es-GT" sz="1400" b="1" i="1" kern="1200">
                <a:solidFill>
                  <a:sysClr val="windowText" lastClr="000000"/>
                </a:solidFill>
                <a:latin typeface="Arial" panose="020B0604020202020204" pitchFamily="34" charset="0"/>
                <a:cs typeface="Arial" panose="020B0604020202020204" pitchFamily="34" charset="0"/>
              </a:rPr>
              <a:t>Visión</a:t>
            </a:r>
            <a:r>
              <a:rPr lang="es-GT" sz="1400" b="0" i="1" kern="1200">
                <a:solidFill>
                  <a:sysClr val="windowText" lastClr="000000"/>
                </a:solidFill>
                <a:latin typeface="Arial" panose="020B0604020202020204" pitchFamily="34" charset="0"/>
                <a:cs typeface="Arial" panose="020B0604020202020204" pitchFamily="34" charset="0"/>
              </a:rPr>
              <a:t>:</a:t>
            </a:r>
          </a:p>
          <a:p>
            <a:r>
              <a:rPr lang="es-ES" sz="1400" b="1">
                <a:solidFill>
                  <a:sysClr val="windowText" lastClr="000000"/>
                </a:solidFill>
                <a:effectLst/>
                <a:latin typeface="+mn-lt"/>
                <a:ea typeface="+mn-ea"/>
                <a:cs typeface="+mn-cs"/>
              </a:rPr>
              <a:t>Ser la institución de gobierno departamental, líder y capaz de organizar la Administración Publicación en su jurisdicción, racionalizando los sistemas y procedimientos de trabajo y otorgando las prioridades a los proyectos que viabilicen el desarrollo económico y social del departamento. </a:t>
            </a:r>
            <a:endParaRPr lang="es-GT" sz="1400" b="1">
              <a:solidFill>
                <a:sysClr val="windowText" lastClr="000000"/>
              </a:solidFill>
              <a:effectLst/>
              <a:latin typeface="+mn-lt"/>
              <a:ea typeface="+mn-ea"/>
              <a:cs typeface="+mn-cs"/>
            </a:endParaRPr>
          </a:p>
        </xdr:txBody>
      </xdr:sp>
    </xdr:grpSp>
    <xdr:clientData/>
  </xdr:twoCellAnchor>
  <xdr:twoCellAnchor>
    <xdr:from>
      <xdr:col>7</xdr:col>
      <xdr:colOff>630847</xdr:colOff>
      <xdr:row>36</xdr:row>
      <xdr:rowOff>163391</xdr:rowOff>
    </xdr:from>
    <xdr:to>
      <xdr:col>15</xdr:col>
      <xdr:colOff>704116</xdr:colOff>
      <xdr:row>39</xdr:row>
      <xdr:rowOff>1571625</xdr:rowOff>
    </xdr:to>
    <xdr:grpSp>
      <xdr:nvGrpSpPr>
        <xdr:cNvPr id="25" name="Grupo 24">
          <a:extLst>
            <a:ext uri="{FF2B5EF4-FFF2-40B4-BE49-F238E27FC236}">
              <a16:creationId xmlns:a16="http://schemas.microsoft.com/office/drawing/2014/main" id="{1CCFDD9C-7234-4CB7-894C-936B74513BB2}"/>
            </a:ext>
          </a:extLst>
        </xdr:cNvPr>
        <xdr:cNvGrpSpPr/>
      </xdr:nvGrpSpPr>
      <xdr:grpSpPr>
        <a:xfrm>
          <a:off x="8984272" y="9697916"/>
          <a:ext cx="6169269" cy="3046534"/>
          <a:chOff x="-9853" y="366038"/>
          <a:chExt cx="5438774" cy="2053350"/>
        </a:xfrm>
      </xdr:grpSpPr>
      <xdr:sp macro="" textlink="">
        <xdr:nvSpPr>
          <xdr:cNvPr id="26" name="Rectángulo: esquinas redondeadas 25">
            <a:extLst>
              <a:ext uri="{FF2B5EF4-FFF2-40B4-BE49-F238E27FC236}">
                <a16:creationId xmlns:a16="http://schemas.microsoft.com/office/drawing/2014/main" id="{63586523-9DF9-43F5-978F-8ADA480A5EAF}"/>
              </a:ext>
            </a:extLst>
          </xdr:cNvPr>
          <xdr:cNvSpPr/>
        </xdr:nvSpPr>
        <xdr:spPr>
          <a:xfrm>
            <a:off x="-9853" y="366038"/>
            <a:ext cx="5438774" cy="2053350"/>
          </a:xfrm>
          <a:prstGeom prst="roundRect">
            <a:avLst/>
          </a:prstGeom>
          <a:solidFill>
            <a:schemeClr val="accent1">
              <a:lumMod val="60000"/>
              <a:lumOff val="40000"/>
            </a:schemeClr>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sp>
      <xdr:sp macro="" textlink="">
        <xdr:nvSpPr>
          <xdr:cNvPr id="27" name="Rectángulo: esquinas redondeadas 4">
            <a:extLst>
              <a:ext uri="{FF2B5EF4-FFF2-40B4-BE49-F238E27FC236}">
                <a16:creationId xmlns:a16="http://schemas.microsoft.com/office/drawing/2014/main" id="{7B871AB3-49A9-41BF-A62C-6D4CA9669500}"/>
              </a:ext>
            </a:extLst>
          </xdr:cNvPr>
          <xdr:cNvSpPr txBox="1"/>
        </xdr:nvSpPr>
        <xdr:spPr>
          <a:xfrm>
            <a:off x="91839" y="442392"/>
            <a:ext cx="5238302" cy="1852878"/>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53340" tIns="53340" rIns="53340" bIns="53340" numCol="1" spcCol="1270" anchor="ctr" anchorCtr="0">
            <a:noAutofit/>
            <a:scene3d>
              <a:camera prst="orthographicFront"/>
              <a:lightRig rig="threePt" dir="t"/>
            </a:scene3d>
            <a:sp3d contourW="12700">
              <a:contourClr>
                <a:schemeClr val="accent1">
                  <a:lumMod val="75000"/>
                </a:schemeClr>
              </a:contourClr>
            </a:sp3d>
          </a:bodyPr>
          <a:lstStyle/>
          <a:p>
            <a:pPr marL="0" lvl="0" indent="0" algn="l" defTabSz="622300">
              <a:lnSpc>
                <a:spcPct val="90000"/>
              </a:lnSpc>
              <a:spcBef>
                <a:spcPct val="0"/>
              </a:spcBef>
              <a:spcAft>
                <a:spcPct val="35000"/>
              </a:spcAft>
              <a:buNone/>
            </a:pPr>
            <a:r>
              <a:rPr lang="es-GT" sz="1400" b="1" i="1" kern="1200">
                <a:solidFill>
                  <a:sysClr val="windowText" lastClr="000000"/>
                </a:solidFill>
                <a:latin typeface="Arial" panose="020B0604020202020204" pitchFamily="34" charset="0"/>
                <a:cs typeface="Arial" panose="020B0604020202020204" pitchFamily="34" charset="0"/>
              </a:rPr>
              <a:t>Misión</a:t>
            </a:r>
            <a:r>
              <a:rPr lang="es-GT" sz="1400" b="0" i="1" kern="1200">
                <a:solidFill>
                  <a:sysClr val="windowText" lastClr="000000"/>
                </a:solidFill>
                <a:latin typeface="Arial" panose="020B0604020202020204" pitchFamily="34" charset="0"/>
                <a:cs typeface="Arial" panose="020B0604020202020204" pitchFamily="34" charset="0"/>
              </a:rPr>
              <a:t>:</a:t>
            </a:r>
          </a:p>
          <a:p>
            <a:r>
              <a:rPr lang="es-ES" sz="1400" b="1">
                <a:solidFill>
                  <a:sysClr val="windowText" lastClr="000000"/>
                </a:solidFill>
                <a:effectLst/>
                <a:latin typeface="+mn-lt"/>
                <a:ea typeface="+mn-ea"/>
                <a:cs typeface="+mn-cs"/>
              </a:rPr>
              <a:t>Las Gobernaciones Departamentales, son instituciones de la Presidencia de la República, por conducto del Ministerio de Gobernación, responsables de coordinar la acción de las instituciones del sector público que operan dentro de su jurisdicción, velando porque los servicios públicos sean entregados a la población con calidad y oportunidad promoviendo el desarrollo del departamento, armonizando la relación entre el gobierno central (organismo ejecutivo) y el municipal, sin perjuicio de la autonomía de este último, racionalizando los sistemas y procedimientos de trabajo y otorgando las prioridades a los proyectos que viabilicen el desarrollo económico y social.</a:t>
            </a:r>
            <a:endParaRPr lang="es-GT" sz="1400" b="1">
              <a:solidFill>
                <a:sysClr val="windowText" lastClr="000000"/>
              </a:solidFill>
              <a:effectLst/>
              <a:latin typeface="+mn-lt"/>
              <a:ea typeface="+mn-ea"/>
              <a:cs typeface="+mn-cs"/>
            </a:endParaRPr>
          </a:p>
        </xdr:txBody>
      </xdr:sp>
    </xdr:grpSp>
    <xdr:clientData/>
  </xdr:twoCellAnchor>
  <xdr:twoCellAnchor>
    <xdr:from>
      <xdr:col>17</xdr:col>
      <xdr:colOff>104775</xdr:colOff>
      <xdr:row>11</xdr:row>
      <xdr:rowOff>76200</xdr:rowOff>
    </xdr:from>
    <xdr:to>
      <xdr:col>21</xdr:col>
      <xdr:colOff>114300</xdr:colOff>
      <xdr:row>34</xdr:row>
      <xdr:rowOff>619125</xdr:rowOff>
    </xdr:to>
    <xdr:graphicFrame macro="">
      <xdr:nvGraphicFramePr>
        <xdr:cNvPr id="4" name="Gráfico 3">
          <a:extLst>
            <a:ext uri="{FF2B5EF4-FFF2-40B4-BE49-F238E27FC236}">
              <a16:creationId xmlns:a16="http://schemas.microsoft.com/office/drawing/2014/main" id="{5DDE6B6A-882D-41A2-A269-CACEE1B97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523875</xdr:colOff>
      <xdr:row>50</xdr:row>
      <xdr:rowOff>104775</xdr:rowOff>
    </xdr:from>
    <xdr:to>
      <xdr:col>11</xdr:col>
      <xdr:colOff>752475</xdr:colOff>
      <xdr:row>52</xdr:row>
      <xdr:rowOff>114300</xdr:rowOff>
    </xdr:to>
    <xdr:sp macro="" textlink="">
      <xdr:nvSpPr>
        <xdr:cNvPr id="2" name="Flecha: hacia abajo 1">
          <a:extLst>
            <a:ext uri="{FF2B5EF4-FFF2-40B4-BE49-F238E27FC236}">
              <a16:creationId xmlns:a16="http://schemas.microsoft.com/office/drawing/2014/main" id="{92E75EB7-F9D2-4E95-B1D6-AE8722E16C94}"/>
            </a:ext>
          </a:extLst>
        </xdr:cNvPr>
        <xdr:cNvSpPr/>
      </xdr:nvSpPr>
      <xdr:spPr>
        <a:xfrm>
          <a:off x="11925300" y="15078075"/>
          <a:ext cx="228600" cy="3905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8</xdr:col>
      <xdr:colOff>28575</xdr:colOff>
      <xdr:row>2</xdr:row>
      <xdr:rowOff>114300</xdr:rowOff>
    </xdr:from>
    <xdr:to>
      <xdr:col>15</xdr:col>
      <xdr:colOff>733425</xdr:colOff>
      <xdr:row>34</xdr:row>
      <xdr:rowOff>1276350</xdr:rowOff>
    </xdr:to>
    <xdr:sp macro="" textlink="">
      <xdr:nvSpPr>
        <xdr:cNvPr id="7" name="Rectángulo: esquinas redondeadas 6">
          <a:extLst>
            <a:ext uri="{FF2B5EF4-FFF2-40B4-BE49-F238E27FC236}">
              <a16:creationId xmlns:a16="http://schemas.microsoft.com/office/drawing/2014/main" id="{E6960E25-7193-4CEC-C2BE-AD2D28861AAC}"/>
            </a:ext>
          </a:extLst>
        </xdr:cNvPr>
        <xdr:cNvSpPr/>
      </xdr:nvSpPr>
      <xdr:spPr>
        <a:xfrm>
          <a:off x="9144000" y="571500"/>
          <a:ext cx="6038850" cy="797242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GT" sz="1400"/>
            <a:t>Las Gobernaciones Departamentales tienen su origen desde la época Colonial, cuya organización política-administrativa la conformó La Capitanía General del Reino de Guatemala, cuando el territorio estaba administrado por el Capitán General, los Oidores o Jueces de la Real Audiencia, lo Corregidores, los Alcaldes Mayores, los Intendentes y los Ayuntamientos, quienes gobernaban en nombre del Rey de España. </a:t>
          </a:r>
        </a:p>
        <a:p>
          <a:pPr algn="ctr"/>
          <a:endParaRPr lang="es-GT" sz="1400"/>
        </a:p>
        <a:p>
          <a:pPr algn="ctr"/>
          <a:r>
            <a:rPr lang="es-GT" sz="1400"/>
            <a:t>Su origen se remonta desde la época colonial, fecha de la fundación de la Ciudad de Santiago de los Caballeros de Guatemala en 1,524, hasta la Independencia en 1821, denominándoles corregidores a los hoy Gobernadores Departamentales, durante el gobierno del General Justo Rufino Barrios, en 1,879, se emite la “Ley Orgánica del Gobierno Político de los Departamentos” Decreto 244, cuyo propósito era contribuir y obtener un buen régimen político, económico y administrativo del país, por lo que se le encomendó a cada gobierno departamental un Jefe, con lo cual aparece la figura de Jefes Políticos. En el Gobierno del General Jorge Ubico, en 1934, se emite el Decreto 1987 “Ley de Gobierno y Administración de los Departamentos”, con lo cual se deroga el Decreto 244, pero permanece vigente la figura del Jefe Político. </a:t>
          </a:r>
        </a:p>
        <a:p>
          <a:pPr algn="ctr"/>
          <a:endParaRPr lang="es-GT" sz="1400"/>
        </a:p>
        <a:p>
          <a:pPr algn="ctr"/>
          <a:r>
            <a:rPr lang="es-GT" sz="1400"/>
            <a:t>Con la Promulgación del Decreto 227, en el gobierno del Doctor Juan José Arévalo se emite la “Ley de Gobernación y Administración de los Departamentos de la República”, en el año de 1946, donde se crea la figura de Gobernador Departamental y la institución “Gobernación Departamental”, creada para la administración de los departamentos de la República de Guatemala. Dicha ley fue derogada posteriormente y actualmente se encuentra vigente el Decreto del Congreso de la República 114-97, “Ley del Organismo Ejecutivo”, emitido en el año de 1987. </a:t>
          </a:r>
        </a:p>
        <a:p>
          <a:pPr algn="ctr"/>
          <a:r>
            <a:rPr lang="es-GT" sz="1400"/>
            <a:t>En la actualidad se les ha adicionado un nuevo rol con el cargo de “Presidentes de los Consejos Departamentales de Desarrollo Urbano y Rural”. Esta denominación se da a partir de 1987 con la Creación de los Consejos de Desarrollo Urbano y Rural. Lo anterior sigue vigente dentro del marco de la “Ley del Organismo Ejecutivo”, Decreto 114-97.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28575</xdr:colOff>
      <xdr:row>28</xdr:row>
      <xdr:rowOff>209551</xdr:rowOff>
    </xdr:from>
    <xdr:to>
      <xdr:col>13</xdr:col>
      <xdr:colOff>771525</xdr:colOff>
      <xdr:row>45</xdr:row>
      <xdr:rowOff>38100</xdr:rowOff>
    </xdr:to>
    <xdr:graphicFrame macro="">
      <xdr:nvGraphicFramePr>
        <xdr:cNvPr id="4" name="Gráfico 3">
          <a:extLst>
            <a:ext uri="{FF2B5EF4-FFF2-40B4-BE49-F238E27FC236}">
              <a16:creationId xmlns:a16="http://schemas.microsoft.com/office/drawing/2014/main" id="{E219EEA0-EFA1-4485-B2D1-79205CEB43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514350</xdr:colOff>
      <xdr:row>15</xdr:row>
      <xdr:rowOff>28575</xdr:rowOff>
    </xdr:from>
    <xdr:to>
      <xdr:col>3</xdr:col>
      <xdr:colOff>714375</xdr:colOff>
      <xdr:row>16</xdr:row>
      <xdr:rowOff>161925</xdr:rowOff>
    </xdr:to>
    <xdr:sp macro="" textlink="">
      <xdr:nvSpPr>
        <xdr:cNvPr id="2" name="Flecha: hacia abajo 1">
          <a:extLst>
            <a:ext uri="{FF2B5EF4-FFF2-40B4-BE49-F238E27FC236}">
              <a16:creationId xmlns:a16="http://schemas.microsoft.com/office/drawing/2014/main" id="{8B5F3D8B-52C6-4AC6-8A9C-427CB9F88E4F}"/>
            </a:ext>
          </a:extLst>
        </xdr:cNvPr>
        <xdr:cNvSpPr/>
      </xdr:nvSpPr>
      <xdr:spPr>
        <a:xfrm>
          <a:off x="4095750" y="6076950"/>
          <a:ext cx="2000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10</xdr:col>
      <xdr:colOff>2266951</xdr:colOff>
      <xdr:row>47</xdr:row>
      <xdr:rowOff>95250</xdr:rowOff>
    </xdr:from>
    <xdr:to>
      <xdr:col>10</xdr:col>
      <xdr:colOff>2495551</xdr:colOff>
      <xdr:row>49</xdr:row>
      <xdr:rowOff>66675</xdr:rowOff>
    </xdr:to>
    <xdr:sp macro="" textlink="">
      <xdr:nvSpPr>
        <xdr:cNvPr id="7" name="Flecha: hacia abajo 6">
          <a:extLst>
            <a:ext uri="{FF2B5EF4-FFF2-40B4-BE49-F238E27FC236}">
              <a16:creationId xmlns:a16="http://schemas.microsoft.com/office/drawing/2014/main" id="{27295FCA-C970-4769-83C6-5FB4EA19DA90}"/>
            </a:ext>
          </a:extLst>
        </xdr:cNvPr>
        <xdr:cNvSpPr/>
      </xdr:nvSpPr>
      <xdr:spPr>
        <a:xfrm>
          <a:off x="18992851" y="15630525"/>
          <a:ext cx="228600" cy="3524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3</xdr:col>
      <xdr:colOff>1571625</xdr:colOff>
      <xdr:row>70</xdr:row>
      <xdr:rowOff>19050</xdr:rowOff>
    </xdr:from>
    <xdr:to>
      <xdr:col>3</xdr:col>
      <xdr:colOff>1809750</xdr:colOff>
      <xdr:row>71</xdr:row>
      <xdr:rowOff>180975</xdr:rowOff>
    </xdr:to>
    <xdr:sp macro="" textlink="">
      <xdr:nvSpPr>
        <xdr:cNvPr id="8" name="Flecha: hacia abajo 7">
          <a:extLst>
            <a:ext uri="{FF2B5EF4-FFF2-40B4-BE49-F238E27FC236}">
              <a16:creationId xmlns:a16="http://schemas.microsoft.com/office/drawing/2014/main" id="{14BF6B7B-3C81-4E67-9555-4393F2DC6622}"/>
            </a:ext>
          </a:extLst>
        </xdr:cNvPr>
        <xdr:cNvSpPr/>
      </xdr:nvSpPr>
      <xdr:spPr>
        <a:xfrm>
          <a:off x="5153025" y="22745700"/>
          <a:ext cx="238125" cy="3619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10</xdr:col>
      <xdr:colOff>2343150</xdr:colOff>
      <xdr:row>70</xdr:row>
      <xdr:rowOff>123825</xdr:rowOff>
    </xdr:from>
    <xdr:to>
      <xdr:col>11</xdr:col>
      <xdr:colOff>19050</xdr:colOff>
      <xdr:row>72</xdr:row>
      <xdr:rowOff>76200</xdr:rowOff>
    </xdr:to>
    <xdr:sp macro="" textlink="">
      <xdr:nvSpPr>
        <xdr:cNvPr id="9" name="Flecha: hacia abajo 8">
          <a:extLst>
            <a:ext uri="{FF2B5EF4-FFF2-40B4-BE49-F238E27FC236}">
              <a16:creationId xmlns:a16="http://schemas.microsoft.com/office/drawing/2014/main" id="{8408AA1F-6D59-4EA1-907F-3AAE1ECA9810}"/>
            </a:ext>
          </a:extLst>
        </xdr:cNvPr>
        <xdr:cNvSpPr/>
      </xdr:nvSpPr>
      <xdr:spPr>
        <a:xfrm>
          <a:off x="18221325" y="22593300"/>
          <a:ext cx="219075" cy="3524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10</xdr:col>
      <xdr:colOff>2324100</xdr:colOff>
      <xdr:row>14</xdr:row>
      <xdr:rowOff>209550</xdr:rowOff>
    </xdr:from>
    <xdr:to>
      <xdr:col>11</xdr:col>
      <xdr:colOff>219075</xdr:colOff>
      <xdr:row>18</xdr:row>
      <xdr:rowOff>28575</xdr:rowOff>
    </xdr:to>
    <xdr:sp macro="" textlink="">
      <xdr:nvSpPr>
        <xdr:cNvPr id="10" name="Flecha: hacia abajo 9">
          <a:extLst>
            <a:ext uri="{FF2B5EF4-FFF2-40B4-BE49-F238E27FC236}">
              <a16:creationId xmlns:a16="http://schemas.microsoft.com/office/drawing/2014/main" id="{265D17FF-12FC-40D2-884C-CC4AE6F50206}"/>
            </a:ext>
          </a:extLst>
        </xdr:cNvPr>
        <xdr:cNvSpPr/>
      </xdr:nvSpPr>
      <xdr:spPr>
        <a:xfrm>
          <a:off x="19050000" y="6238875"/>
          <a:ext cx="438150" cy="619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10</xdr:col>
      <xdr:colOff>2314575</xdr:colOff>
      <xdr:row>26</xdr:row>
      <xdr:rowOff>161924</xdr:rowOff>
    </xdr:from>
    <xdr:to>
      <xdr:col>11</xdr:col>
      <xdr:colOff>238125</xdr:colOff>
      <xdr:row>27</xdr:row>
      <xdr:rowOff>400049</xdr:rowOff>
    </xdr:to>
    <xdr:sp macro="" textlink="">
      <xdr:nvSpPr>
        <xdr:cNvPr id="11" name="Flecha: hacia abajo 10">
          <a:extLst>
            <a:ext uri="{FF2B5EF4-FFF2-40B4-BE49-F238E27FC236}">
              <a16:creationId xmlns:a16="http://schemas.microsoft.com/office/drawing/2014/main" id="{AE0E2FB2-DD61-49F8-BE05-E766A5C4B691}"/>
            </a:ext>
          </a:extLst>
        </xdr:cNvPr>
        <xdr:cNvSpPr/>
      </xdr:nvSpPr>
      <xdr:spPr>
        <a:xfrm>
          <a:off x="19040475" y="10125074"/>
          <a:ext cx="466725" cy="695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3</xdr:col>
      <xdr:colOff>1104900</xdr:colOff>
      <xdr:row>31</xdr:row>
      <xdr:rowOff>76200</xdr:rowOff>
    </xdr:from>
    <xdr:to>
      <xdr:col>3</xdr:col>
      <xdr:colOff>1304925</xdr:colOff>
      <xdr:row>33</xdr:row>
      <xdr:rowOff>47625</xdr:rowOff>
    </xdr:to>
    <xdr:sp macro="" textlink="">
      <xdr:nvSpPr>
        <xdr:cNvPr id="12" name="Flecha: hacia abajo 11">
          <a:extLst>
            <a:ext uri="{FF2B5EF4-FFF2-40B4-BE49-F238E27FC236}">
              <a16:creationId xmlns:a16="http://schemas.microsoft.com/office/drawing/2014/main" id="{04A704EF-BD04-4A4E-A861-2BB8C29217CC}"/>
            </a:ext>
          </a:extLst>
        </xdr:cNvPr>
        <xdr:cNvSpPr/>
      </xdr:nvSpPr>
      <xdr:spPr>
        <a:xfrm>
          <a:off x="4686300" y="14925675"/>
          <a:ext cx="200025" cy="3524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3</xdr:col>
      <xdr:colOff>1581150</xdr:colOff>
      <xdr:row>62</xdr:row>
      <xdr:rowOff>0</xdr:rowOff>
    </xdr:from>
    <xdr:to>
      <xdr:col>3</xdr:col>
      <xdr:colOff>1790700</xdr:colOff>
      <xdr:row>63</xdr:row>
      <xdr:rowOff>152401</xdr:rowOff>
    </xdr:to>
    <xdr:sp macro="" textlink="">
      <xdr:nvSpPr>
        <xdr:cNvPr id="15" name="Flecha: hacia abajo 14">
          <a:extLst>
            <a:ext uri="{FF2B5EF4-FFF2-40B4-BE49-F238E27FC236}">
              <a16:creationId xmlns:a16="http://schemas.microsoft.com/office/drawing/2014/main" id="{D7FD82B3-1B22-4136-BBB2-1969D84D4E4B}"/>
            </a:ext>
          </a:extLst>
        </xdr:cNvPr>
        <xdr:cNvSpPr/>
      </xdr:nvSpPr>
      <xdr:spPr>
        <a:xfrm>
          <a:off x="5162550" y="20345400"/>
          <a:ext cx="209550" cy="34290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0</xdr:col>
      <xdr:colOff>676275</xdr:colOff>
      <xdr:row>36</xdr:row>
      <xdr:rowOff>28574</xdr:rowOff>
    </xdr:from>
    <xdr:to>
      <xdr:col>4</xdr:col>
      <xdr:colOff>885826</xdr:colOff>
      <xdr:row>61</xdr:row>
      <xdr:rowOff>19050</xdr:rowOff>
    </xdr:to>
    <xdr:graphicFrame macro="">
      <xdr:nvGraphicFramePr>
        <xdr:cNvPr id="3" name="Gráfico 2">
          <a:extLst>
            <a:ext uri="{FF2B5EF4-FFF2-40B4-BE49-F238E27FC236}">
              <a16:creationId xmlns:a16="http://schemas.microsoft.com/office/drawing/2014/main" id="{370899F2-605D-4DEF-9EDB-2EDE485A4E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66675</xdr:colOff>
      <xdr:row>25</xdr:row>
      <xdr:rowOff>28575</xdr:rowOff>
    </xdr:from>
    <xdr:to>
      <xdr:col>3</xdr:col>
      <xdr:colOff>266700</xdr:colOff>
      <xdr:row>26</xdr:row>
      <xdr:rowOff>190500</xdr:rowOff>
    </xdr:to>
    <xdr:sp macro="" textlink="">
      <xdr:nvSpPr>
        <xdr:cNvPr id="7" name="Flecha: hacia abajo 6">
          <a:extLst>
            <a:ext uri="{FF2B5EF4-FFF2-40B4-BE49-F238E27FC236}">
              <a16:creationId xmlns:a16="http://schemas.microsoft.com/office/drawing/2014/main" id="{806E08C0-E02D-47E5-8C13-7197A6E20F0D}"/>
            </a:ext>
          </a:extLst>
        </xdr:cNvPr>
        <xdr:cNvSpPr/>
      </xdr:nvSpPr>
      <xdr:spPr>
        <a:xfrm>
          <a:off x="3867150" y="5781675"/>
          <a:ext cx="200025" cy="3524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3</xdr:col>
      <xdr:colOff>161926</xdr:colOff>
      <xdr:row>35</xdr:row>
      <xdr:rowOff>19050</xdr:rowOff>
    </xdr:from>
    <xdr:to>
      <xdr:col>3</xdr:col>
      <xdr:colOff>400050</xdr:colOff>
      <xdr:row>37</xdr:row>
      <xdr:rowOff>0</xdr:rowOff>
    </xdr:to>
    <xdr:sp macro="" textlink="">
      <xdr:nvSpPr>
        <xdr:cNvPr id="9" name="Flecha: hacia abajo 8">
          <a:extLst>
            <a:ext uri="{FF2B5EF4-FFF2-40B4-BE49-F238E27FC236}">
              <a16:creationId xmlns:a16="http://schemas.microsoft.com/office/drawing/2014/main" id="{58DABA5F-095F-4422-A9AC-9BA08620C019}"/>
            </a:ext>
          </a:extLst>
        </xdr:cNvPr>
        <xdr:cNvSpPr/>
      </xdr:nvSpPr>
      <xdr:spPr>
        <a:xfrm>
          <a:off x="3962401" y="10991850"/>
          <a:ext cx="238124" cy="3619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4</xdr:col>
      <xdr:colOff>1142999</xdr:colOff>
      <xdr:row>43</xdr:row>
      <xdr:rowOff>180974</xdr:rowOff>
    </xdr:from>
    <xdr:to>
      <xdr:col>14</xdr:col>
      <xdr:colOff>409575</xdr:colOff>
      <xdr:row>59</xdr:row>
      <xdr:rowOff>95249</xdr:rowOff>
    </xdr:to>
    <xdr:graphicFrame macro="">
      <xdr:nvGraphicFramePr>
        <xdr:cNvPr id="3" name="Gráfico 2">
          <a:extLst>
            <a:ext uri="{FF2B5EF4-FFF2-40B4-BE49-F238E27FC236}">
              <a16:creationId xmlns:a16="http://schemas.microsoft.com/office/drawing/2014/main" id="{0AD27911-7001-4072-BC91-35C6418773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41</xdr:row>
      <xdr:rowOff>57150</xdr:rowOff>
    </xdr:from>
    <xdr:to>
      <xdr:col>3</xdr:col>
      <xdr:colOff>304799</xdr:colOff>
      <xdr:row>43</xdr:row>
      <xdr:rowOff>38100</xdr:rowOff>
    </xdr:to>
    <xdr:sp macro="" textlink="">
      <xdr:nvSpPr>
        <xdr:cNvPr id="13" name="Flecha: hacia abajo 12">
          <a:extLst>
            <a:ext uri="{FF2B5EF4-FFF2-40B4-BE49-F238E27FC236}">
              <a16:creationId xmlns:a16="http://schemas.microsoft.com/office/drawing/2014/main" id="{D60AF14D-7B19-430F-903A-2A32F9513A33}"/>
            </a:ext>
          </a:extLst>
        </xdr:cNvPr>
        <xdr:cNvSpPr/>
      </xdr:nvSpPr>
      <xdr:spPr>
        <a:xfrm>
          <a:off x="3867150" y="16173450"/>
          <a:ext cx="238124" cy="3619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editAs="oneCell">
    <xdr:from>
      <xdr:col>18</xdr:col>
      <xdr:colOff>419100</xdr:colOff>
      <xdr:row>6</xdr:row>
      <xdr:rowOff>93482</xdr:rowOff>
    </xdr:from>
    <xdr:to>
      <xdr:col>27</xdr:col>
      <xdr:colOff>514349</xdr:colOff>
      <xdr:row>32</xdr:row>
      <xdr:rowOff>85725</xdr:rowOff>
    </xdr:to>
    <xdr:pic>
      <xdr:nvPicPr>
        <xdr:cNvPr id="8" name="Imagen 7">
          <a:extLst>
            <a:ext uri="{FF2B5EF4-FFF2-40B4-BE49-F238E27FC236}">
              <a16:creationId xmlns:a16="http://schemas.microsoft.com/office/drawing/2014/main" id="{B166C2A3-A072-32E7-ECD5-364838EED30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697450" y="1436507"/>
          <a:ext cx="6953249" cy="7907518"/>
        </a:xfrm>
        <a:prstGeom prst="rect">
          <a:avLst/>
        </a:prstGeom>
      </xdr:spPr>
    </xdr:pic>
    <xdr:clientData/>
  </xdr:twoCellAnchor>
  <xdr:twoCellAnchor editAs="oneCell">
    <xdr:from>
      <xdr:col>5</xdr:col>
      <xdr:colOff>239828</xdr:colOff>
      <xdr:row>7</xdr:row>
      <xdr:rowOff>133349</xdr:rowOff>
    </xdr:from>
    <xdr:to>
      <xdr:col>8</xdr:col>
      <xdr:colOff>588168</xdr:colOff>
      <xdr:row>22</xdr:row>
      <xdr:rowOff>2381</xdr:rowOff>
    </xdr:to>
    <xdr:pic>
      <xdr:nvPicPr>
        <xdr:cNvPr id="11" name="Imagen 10">
          <a:extLst>
            <a:ext uri="{FF2B5EF4-FFF2-40B4-BE49-F238E27FC236}">
              <a16:creationId xmlns:a16="http://schemas.microsoft.com/office/drawing/2014/main" id="{8C89FB6A-7088-4071-8100-8D64BF7691BD}"/>
            </a:ext>
          </a:extLst>
        </xdr:cNvPr>
        <xdr:cNvPicPr>
          <a:picLocks noChangeAspect="1"/>
        </xdr:cNvPicPr>
      </xdr:nvPicPr>
      <xdr:blipFill rotWithShape="1">
        <a:blip xmlns:r="http://schemas.openxmlformats.org/officeDocument/2006/relationships" r:embed="rId3"/>
        <a:srcRect l="1" r="-867"/>
        <a:stretch/>
      </xdr:blipFill>
      <xdr:spPr>
        <a:xfrm>
          <a:off x="7612178" y="1724024"/>
          <a:ext cx="2634340" cy="28884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2000249</xdr:colOff>
      <xdr:row>37</xdr:row>
      <xdr:rowOff>9526</xdr:rowOff>
    </xdr:from>
    <xdr:to>
      <xdr:col>16</xdr:col>
      <xdr:colOff>466725</xdr:colOff>
      <xdr:row>66</xdr:row>
      <xdr:rowOff>171451</xdr:rowOff>
    </xdr:to>
    <xdr:graphicFrame macro="">
      <xdr:nvGraphicFramePr>
        <xdr:cNvPr id="2" name="Gráfico 1">
          <a:extLst>
            <a:ext uri="{FF2B5EF4-FFF2-40B4-BE49-F238E27FC236}">
              <a16:creationId xmlns:a16="http://schemas.microsoft.com/office/drawing/2014/main" id="{4CD06435-2DEE-4777-ABC0-7CC53E9DF8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31</xdr:row>
      <xdr:rowOff>28575</xdr:rowOff>
    </xdr:from>
    <xdr:to>
      <xdr:col>9</xdr:col>
      <xdr:colOff>1704975</xdr:colOff>
      <xdr:row>44</xdr:row>
      <xdr:rowOff>161925</xdr:rowOff>
    </xdr:to>
    <xdr:graphicFrame macro="">
      <xdr:nvGraphicFramePr>
        <xdr:cNvPr id="9" name="Gráfico 8">
          <a:extLst>
            <a:ext uri="{FF2B5EF4-FFF2-40B4-BE49-F238E27FC236}">
              <a16:creationId xmlns:a16="http://schemas.microsoft.com/office/drawing/2014/main" id="{6D418170-363E-4E8B-A0AB-E308CA0E9C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2038350</xdr:colOff>
      <xdr:row>29</xdr:row>
      <xdr:rowOff>381000</xdr:rowOff>
    </xdr:from>
    <xdr:to>
      <xdr:col>7</xdr:col>
      <xdr:colOff>2324100</xdr:colOff>
      <xdr:row>29</xdr:row>
      <xdr:rowOff>857250</xdr:rowOff>
    </xdr:to>
    <xdr:sp macro="" textlink="">
      <xdr:nvSpPr>
        <xdr:cNvPr id="13" name="Flecha: hacia abajo 12">
          <a:extLst>
            <a:ext uri="{FF2B5EF4-FFF2-40B4-BE49-F238E27FC236}">
              <a16:creationId xmlns:a16="http://schemas.microsoft.com/office/drawing/2014/main" id="{875DD32D-83E8-400D-B268-A1ED4C8C50DF}"/>
            </a:ext>
          </a:extLst>
        </xdr:cNvPr>
        <xdr:cNvSpPr/>
      </xdr:nvSpPr>
      <xdr:spPr>
        <a:xfrm>
          <a:off x="12773025" y="13173075"/>
          <a:ext cx="285750" cy="4762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10</xdr:col>
      <xdr:colOff>2667000</xdr:colOff>
      <xdr:row>33</xdr:row>
      <xdr:rowOff>47625</xdr:rowOff>
    </xdr:from>
    <xdr:to>
      <xdr:col>11</xdr:col>
      <xdr:colOff>161925</xdr:colOff>
      <xdr:row>36</xdr:row>
      <xdr:rowOff>85725</xdr:rowOff>
    </xdr:to>
    <xdr:sp macro="" textlink="">
      <xdr:nvSpPr>
        <xdr:cNvPr id="14" name="Flecha: hacia abajo 13">
          <a:extLst>
            <a:ext uri="{FF2B5EF4-FFF2-40B4-BE49-F238E27FC236}">
              <a16:creationId xmlns:a16="http://schemas.microsoft.com/office/drawing/2014/main" id="{8B87FD34-15B8-411A-93FC-4420CCF84817}"/>
            </a:ext>
          </a:extLst>
        </xdr:cNvPr>
        <xdr:cNvSpPr/>
      </xdr:nvSpPr>
      <xdr:spPr>
        <a:xfrm>
          <a:off x="19507200" y="18783300"/>
          <a:ext cx="285750" cy="6096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0</xdr:col>
      <xdr:colOff>357185</xdr:colOff>
      <xdr:row>50</xdr:row>
      <xdr:rowOff>180974</xdr:rowOff>
    </xdr:from>
    <xdr:to>
      <xdr:col>5</xdr:col>
      <xdr:colOff>952499</xdr:colOff>
      <xdr:row>85</xdr:row>
      <xdr:rowOff>114299</xdr:rowOff>
    </xdr:to>
    <xdr:graphicFrame macro="">
      <xdr:nvGraphicFramePr>
        <xdr:cNvPr id="4" name="Gráfico 3">
          <a:extLst>
            <a:ext uri="{FF2B5EF4-FFF2-40B4-BE49-F238E27FC236}">
              <a16:creationId xmlns:a16="http://schemas.microsoft.com/office/drawing/2014/main" id="{D63DA429-79B1-410F-A20C-FBDCFB14B4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314325</xdr:colOff>
      <xdr:row>47</xdr:row>
      <xdr:rowOff>95250</xdr:rowOff>
    </xdr:from>
    <xdr:to>
      <xdr:col>3</xdr:col>
      <xdr:colOff>600075</xdr:colOff>
      <xdr:row>50</xdr:row>
      <xdr:rowOff>0</xdr:rowOff>
    </xdr:to>
    <xdr:sp macro="" textlink="">
      <xdr:nvSpPr>
        <xdr:cNvPr id="10" name="Flecha: hacia abajo 9">
          <a:extLst>
            <a:ext uri="{FF2B5EF4-FFF2-40B4-BE49-F238E27FC236}">
              <a16:creationId xmlns:a16="http://schemas.microsoft.com/office/drawing/2014/main" id="{89869417-2C84-459F-BCE6-98F5933040F1}"/>
            </a:ext>
          </a:extLst>
        </xdr:cNvPr>
        <xdr:cNvSpPr/>
      </xdr:nvSpPr>
      <xdr:spPr>
        <a:xfrm>
          <a:off x="4371975" y="21297900"/>
          <a:ext cx="285750" cy="4762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1162050</xdr:colOff>
      <xdr:row>12</xdr:row>
      <xdr:rowOff>171448</xdr:rowOff>
    </xdr:from>
    <xdr:to>
      <xdr:col>11</xdr:col>
      <xdr:colOff>295275</xdr:colOff>
      <xdr:row>15</xdr:row>
      <xdr:rowOff>304799</xdr:rowOff>
    </xdr:to>
    <xdr:sp macro="" textlink="">
      <xdr:nvSpPr>
        <xdr:cNvPr id="3" name="Flecha: hacia abajo 2">
          <a:extLst>
            <a:ext uri="{FF2B5EF4-FFF2-40B4-BE49-F238E27FC236}">
              <a16:creationId xmlns:a16="http://schemas.microsoft.com/office/drawing/2014/main" id="{494B0788-EF48-4968-8AFF-B1F986706F10}"/>
            </a:ext>
          </a:extLst>
        </xdr:cNvPr>
        <xdr:cNvSpPr/>
      </xdr:nvSpPr>
      <xdr:spPr>
        <a:xfrm>
          <a:off x="15601950" y="4381498"/>
          <a:ext cx="581025" cy="70485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8</xdr:col>
      <xdr:colOff>9524</xdr:colOff>
      <xdr:row>15</xdr:row>
      <xdr:rowOff>466725</xdr:rowOff>
    </xdr:from>
    <xdr:to>
      <xdr:col>13</xdr:col>
      <xdr:colOff>723900</xdr:colOff>
      <xdr:row>25</xdr:row>
      <xdr:rowOff>257175</xdr:rowOff>
    </xdr:to>
    <xdr:graphicFrame macro="">
      <xdr:nvGraphicFramePr>
        <xdr:cNvPr id="4" name="Gráfico 3">
          <a:extLst>
            <a:ext uri="{FF2B5EF4-FFF2-40B4-BE49-F238E27FC236}">
              <a16:creationId xmlns:a16="http://schemas.microsoft.com/office/drawing/2014/main" id="{80398A7B-E7D2-4AF7-92D8-59F7A5E41E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53"/>
  <sheetViews>
    <sheetView tabSelected="1" zoomScale="80" zoomScaleNormal="80" zoomScaleSheetLayoutView="100" workbookViewId="0">
      <selection activeCell="H5" sqref="H5"/>
    </sheetView>
  </sheetViews>
  <sheetFormatPr baseColWidth="10" defaultRowHeight="15"/>
  <cols>
    <col min="1" max="1" width="5.5703125" style="1" customWidth="1"/>
    <col min="2" max="2" width="31.28515625" style="1" customWidth="1"/>
    <col min="3" max="3" width="37.5703125" style="1" customWidth="1"/>
    <col min="4" max="4" width="2.85546875" style="1" customWidth="1"/>
    <col min="5" max="5" width="43.85546875" style="1" customWidth="1"/>
    <col min="6" max="6" width="25" style="1" customWidth="1"/>
    <col min="7" max="7" width="29.140625" style="1" customWidth="1"/>
    <col min="8" max="8" width="23.140625" style="1" customWidth="1"/>
    <col min="9" max="9" width="3.85546875" style="1" customWidth="1"/>
    <col min="10" max="10" width="37.28515625" style="1" customWidth="1"/>
    <col min="11" max="11" width="20.7109375" style="1" customWidth="1"/>
    <col min="12" max="12" width="3.85546875" style="1" customWidth="1"/>
    <col min="13" max="13" width="47.42578125" style="1" customWidth="1"/>
    <col min="14" max="14" width="22.28515625" style="1" customWidth="1"/>
    <col min="15" max="17" width="11.42578125" style="1"/>
    <col min="18" max="18" width="13.140625" style="1" bestFit="1" customWidth="1"/>
    <col min="19" max="16384" width="11.42578125" style="1"/>
  </cols>
  <sheetData>
    <row r="1" spans="2:18" ht="4.5" customHeight="1"/>
    <row r="2" spans="2:18" ht="26.25">
      <c r="B2" s="279" t="s">
        <v>12</v>
      </c>
      <c r="C2" s="279"/>
      <c r="D2" s="279"/>
      <c r="E2" s="279"/>
      <c r="F2" s="279"/>
      <c r="G2" s="279"/>
      <c r="H2" s="279"/>
      <c r="I2" s="279"/>
      <c r="J2" s="279"/>
      <c r="K2" s="279"/>
      <c r="L2" s="279"/>
      <c r="M2" s="279"/>
      <c r="N2" s="279"/>
    </row>
    <row r="3" spans="2:18" ht="24" customHeight="1">
      <c r="B3" s="280" t="s">
        <v>164</v>
      </c>
      <c r="C3" s="281"/>
      <c r="D3" s="281"/>
      <c r="E3" s="281"/>
      <c r="F3" s="281"/>
      <c r="G3" s="281"/>
      <c r="H3" s="281"/>
      <c r="I3" s="281"/>
      <c r="J3" s="281"/>
      <c r="K3" s="281"/>
      <c r="L3" s="281"/>
      <c r="M3" s="281"/>
      <c r="N3" s="281"/>
    </row>
    <row r="4" spans="2:18" ht="27" customHeight="1">
      <c r="B4" s="282" t="s">
        <v>121</v>
      </c>
      <c r="C4" s="282"/>
      <c r="D4" s="282"/>
      <c r="E4" s="282"/>
      <c r="F4" s="282"/>
      <c r="G4" s="282"/>
      <c r="H4" s="282"/>
      <c r="I4" s="282"/>
      <c r="J4" s="282"/>
      <c r="K4" s="282"/>
      <c r="L4" s="282"/>
      <c r="M4" s="282"/>
      <c r="N4" s="282"/>
    </row>
    <row r="5" spans="2:18" ht="17.25" customHeight="1">
      <c r="B5" s="5"/>
      <c r="C5" s="2"/>
      <c r="D5" s="2"/>
      <c r="E5" s="2"/>
      <c r="F5" s="2"/>
      <c r="G5" s="2"/>
      <c r="H5" s="2"/>
      <c r="I5" s="4"/>
      <c r="J5" s="4"/>
      <c r="K5" s="4"/>
      <c r="L5" s="4"/>
      <c r="M5" s="4"/>
      <c r="N5" s="288" t="s">
        <v>124</v>
      </c>
    </row>
    <row r="6" spans="2:18" ht="9" customHeight="1" thickBot="1">
      <c r="B6" s="2"/>
      <c r="C6" s="2"/>
      <c r="D6" s="2"/>
      <c r="E6" s="2"/>
      <c r="F6" s="2"/>
      <c r="G6" s="2"/>
      <c r="H6" s="2"/>
      <c r="I6" s="4"/>
      <c r="J6" s="4"/>
      <c r="K6" s="4"/>
      <c r="L6" s="4"/>
      <c r="M6" s="4"/>
      <c r="N6" s="289"/>
    </row>
    <row r="7" spans="2:18" ht="33.75" customHeight="1" thickBot="1">
      <c r="B7" s="285" t="s">
        <v>0</v>
      </c>
      <c r="C7" s="286"/>
      <c r="D7" s="22"/>
      <c r="E7" s="285" t="s">
        <v>59</v>
      </c>
      <c r="F7" s="286"/>
      <c r="G7" s="287" t="s">
        <v>10</v>
      </c>
      <c r="H7" s="286"/>
      <c r="I7" s="23"/>
      <c r="J7" s="283" t="s">
        <v>11</v>
      </c>
      <c r="K7" s="284"/>
      <c r="L7" s="23"/>
      <c r="M7" s="283" t="s">
        <v>1</v>
      </c>
      <c r="N7" s="284"/>
    </row>
    <row r="8" spans="2:18" ht="29.25" customHeight="1">
      <c r="B8" s="272" t="s">
        <v>122</v>
      </c>
      <c r="C8" s="270" t="s">
        <v>123</v>
      </c>
      <c r="D8" s="22"/>
      <c r="E8" s="269" t="s">
        <v>79</v>
      </c>
      <c r="F8" s="267">
        <f>'GESTIÓN DEL PRESUPUESTO'!D10</f>
        <v>5879249</v>
      </c>
      <c r="G8" s="158" t="s">
        <v>24</v>
      </c>
      <c r="H8" s="160">
        <f>'EJECUCIÓN GRUPO Y FINALIDAD'!D10</f>
        <v>1615837.92</v>
      </c>
      <c r="I8" s="115"/>
      <c r="J8" s="236" t="s">
        <v>18</v>
      </c>
      <c r="K8" s="238">
        <f>+'PRESUPUESTO POR REGIÓN'!D13</f>
        <v>3799083.28</v>
      </c>
      <c r="L8" s="23"/>
      <c r="M8" s="291" t="s">
        <v>28</v>
      </c>
      <c r="N8" s="290">
        <f>+'SERVICIOS PERSONALES TEC Y PROF'!D9</f>
        <v>4081094</v>
      </c>
      <c r="P8" s="3"/>
      <c r="Q8" s="6"/>
    </row>
    <row r="9" spans="2:18" ht="29.25" customHeight="1">
      <c r="B9" s="259"/>
      <c r="C9" s="271"/>
      <c r="D9" s="22"/>
      <c r="E9" s="269"/>
      <c r="F9" s="267"/>
      <c r="G9" s="113" t="s">
        <v>31</v>
      </c>
      <c r="H9" s="160">
        <f>'EJECUCIÓN GRUPO Y FINALIDAD'!D11</f>
        <v>1137123.24</v>
      </c>
      <c r="I9" s="115"/>
      <c r="J9" s="237"/>
      <c r="K9" s="239"/>
      <c r="L9" s="23"/>
      <c r="M9" s="291"/>
      <c r="N9" s="290"/>
      <c r="P9" s="3"/>
      <c r="Q9" s="6"/>
    </row>
    <row r="10" spans="2:18" ht="29.25" customHeight="1">
      <c r="B10" s="259"/>
      <c r="C10" s="271"/>
      <c r="D10" s="22"/>
      <c r="E10" s="269"/>
      <c r="F10" s="267"/>
      <c r="G10" s="113" t="s">
        <v>25</v>
      </c>
      <c r="H10" s="160">
        <f>'EJECUCIÓN GRUPO Y FINALIDAD'!D12</f>
        <v>77532.12</v>
      </c>
      <c r="I10" s="115"/>
      <c r="J10" s="240" t="s">
        <v>36</v>
      </c>
      <c r="K10" s="242">
        <f>'PRESUPUESTO POR REGIÓN'!D14</f>
        <v>3799083.28</v>
      </c>
      <c r="L10" s="23"/>
      <c r="M10" s="291"/>
      <c r="N10" s="290"/>
      <c r="P10" s="3"/>
      <c r="Q10" s="6"/>
    </row>
    <row r="11" spans="2:18" ht="32.25" customHeight="1" thickBot="1">
      <c r="B11" s="259"/>
      <c r="C11" s="271"/>
      <c r="D11" s="22"/>
      <c r="E11" s="258"/>
      <c r="F11" s="268"/>
      <c r="G11" s="113" t="s">
        <v>26</v>
      </c>
      <c r="H11" s="160">
        <f>'EJECUCIÓN GRUPO Y FINALIDAD'!D13</f>
        <v>68590</v>
      </c>
      <c r="I11" s="115"/>
      <c r="J11" s="241"/>
      <c r="K11" s="243"/>
      <c r="L11" s="23"/>
      <c r="M11" s="291"/>
      <c r="N11" s="290"/>
    </row>
    <row r="12" spans="2:18" ht="29.25" customHeight="1">
      <c r="B12" s="259" t="s">
        <v>125</v>
      </c>
      <c r="C12" s="278" t="s">
        <v>126</v>
      </c>
      <c r="D12" s="22"/>
      <c r="E12" s="257" t="s">
        <v>4</v>
      </c>
      <c r="F12" s="273">
        <f>'GESTIÓN DEL PRESUPUESTO'!E10</f>
        <v>3799083.28</v>
      </c>
      <c r="G12" s="29" t="s">
        <v>27</v>
      </c>
      <c r="H12" s="160">
        <f>'EJECUCIÓN GRUPO Y FINALIDAD'!D14</f>
        <v>900000</v>
      </c>
      <c r="I12" s="115"/>
      <c r="J12" s="218"/>
      <c r="K12" s="219"/>
      <c r="L12" s="23"/>
      <c r="M12" s="291" t="s">
        <v>8</v>
      </c>
      <c r="N12" s="290">
        <f>+'SERVICIOS PERSONALES TEC Y PROF'!D10</f>
        <v>2511128.2400000002</v>
      </c>
      <c r="Q12" s="293"/>
      <c r="R12" s="294"/>
    </row>
    <row r="13" spans="2:18" ht="29.25" customHeight="1">
      <c r="B13" s="259"/>
      <c r="C13" s="278"/>
      <c r="D13" s="22"/>
      <c r="E13" s="269"/>
      <c r="F13" s="267"/>
      <c r="G13" s="216" t="s">
        <v>35</v>
      </c>
      <c r="H13" s="160">
        <f>'EJECUCIÓN GRUPO Y FINALIDAD'!D15</f>
        <v>3799083.2800000003</v>
      </c>
      <c r="I13" s="115"/>
      <c r="J13" s="218"/>
      <c r="K13" s="219"/>
      <c r="L13" s="23"/>
      <c r="M13" s="291"/>
      <c r="N13" s="290"/>
      <c r="Q13" s="293"/>
      <c r="R13" s="294"/>
    </row>
    <row r="14" spans="2:18" ht="29.25" customHeight="1">
      <c r="B14" s="259"/>
      <c r="C14" s="278"/>
      <c r="D14" s="22"/>
      <c r="E14" s="269"/>
      <c r="F14" s="267"/>
      <c r="G14" s="230"/>
      <c r="H14" s="231"/>
      <c r="I14" s="115"/>
      <c r="J14" s="218"/>
      <c r="K14" s="219"/>
      <c r="L14" s="23"/>
      <c r="M14" s="291"/>
      <c r="N14" s="290"/>
      <c r="Q14" s="293"/>
      <c r="R14" s="294"/>
    </row>
    <row r="15" spans="2:18" ht="29.25" customHeight="1">
      <c r="B15" s="259"/>
      <c r="C15" s="278"/>
      <c r="D15" s="22"/>
      <c r="E15" s="258"/>
      <c r="F15" s="268"/>
      <c r="G15" s="232"/>
      <c r="H15" s="233"/>
      <c r="I15" s="115"/>
      <c r="J15" s="218"/>
      <c r="K15" s="219"/>
      <c r="L15" s="23"/>
      <c r="M15" s="291"/>
      <c r="N15" s="290"/>
      <c r="Q15" s="293"/>
      <c r="R15" s="295"/>
    </row>
    <row r="16" spans="2:18" ht="29.25" customHeight="1" thickBot="1">
      <c r="B16" s="259" t="s">
        <v>127</v>
      </c>
      <c r="C16" s="260" t="s">
        <v>128</v>
      </c>
      <c r="D16" s="22"/>
      <c r="E16" s="257" t="s">
        <v>6</v>
      </c>
      <c r="F16" s="255">
        <f>'GESTIÓN DEL PRESUPUESTO'!F10</f>
        <v>0.64618513010760381</v>
      </c>
      <c r="G16" s="234"/>
      <c r="H16" s="235"/>
      <c r="I16" s="115"/>
      <c r="J16" s="218"/>
      <c r="K16" s="219"/>
      <c r="L16" s="23"/>
      <c r="M16" s="291" t="s">
        <v>9</v>
      </c>
      <c r="N16" s="292">
        <f>+N12/N8</f>
        <v>0.61530762094673641</v>
      </c>
    </row>
    <row r="17" spans="2:17" ht="31.5" customHeight="1">
      <c r="B17" s="259"/>
      <c r="C17" s="260"/>
      <c r="D17" s="22"/>
      <c r="E17" s="258"/>
      <c r="F17" s="256"/>
      <c r="G17" s="249" t="s">
        <v>13</v>
      </c>
      <c r="H17" s="250"/>
      <c r="I17" s="115"/>
      <c r="J17" s="218"/>
      <c r="K17" s="219"/>
      <c r="L17" s="23"/>
      <c r="M17" s="291"/>
      <c r="N17" s="292"/>
    </row>
    <row r="18" spans="2:17" ht="33" customHeight="1">
      <c r="B18" s="22"/>
      <c r="C18" s="22"/>
      <c r="D18" s="22"/>
      <c r="E18" s="24"/>
      <c r="F18" s="25"/>
      <c r="G18" s="31" t="s">
        <v>137</v>
      </c>
      <c r="H18" s="159">
        <f>+'EJECUCIÓN GRUPO Y FINALIDAD'!L10</f>
        <v>2893708.28</v>
      </c>
      <c r="I18" s="115"/>
      <c r="J18" s="218"/>
      <c r="K18" s="219"/>
      <c r="L18" s="23"/>
      <c r="M18" s="30"/>
      <c r="N18" s="56"/>
    </row>
    <row r="19" spans="2:17" ht="45.75" customHeight="1">
      <c r="B19" s="22"/>
      <c r="C19" s="22"/>
      <c r="D19" s="22"/>
      <c r="E19" s="27"/>
      <c r="F19" s="26"/>
      <c r="G19" s="113" t="s">
        <v>138</v>
      </c>
      <c r="H19" s="159">
        <f>+'EJECUCIÓN GRUPO Y FINALIDAD'!L11</f>
        <v>5375</v>
      </c>
      <c r="I19" s="115"/>
      <c r="J19" s="218"/>
      <c r="K19" s="219"/>
      <c r="L19" s="23"/>
      <c r="M19" s="113" t="s">
        <v>17</v>
      </c>
      <c r="N19" s="122" t="str">
        <f>+'SERVICIOS PERSONALES TEC Y PROF'!D13</f>
        <v>20 Personas</v>
      </c>
      <c r="O19" s="177"/>
      <c r="P19" s="177"/>
      <c r="Q19" s="177"/>
    </row>
    <row r="20" spans="2:17" ht="49.5" customHeight="1">
      <c r="B20" s="22"/>
      <c r="C20" s="22"/>
      <c r="D20" s="22"/>
      <c r="E20" s="27"/>
      <c r="F20" s="26"/>
      <c r="G20" s="31" t="s">
        <v>139</v>
      </c>
      <c r="H20" s="159">
        <f>+'EJECUCIÓN GRUPO Y FINALIDAD'!L12</f>
        <v>900000</v>
      </c>
      <c r="I20" s="115"/>
      <c r="J20" s="116"/>
      <c r="K20" s="117"/>
      <c r="L20" s="23"/>
      <c r="M20" s="113" t="s">
        <v>16</v>
      </c>
      <c r="N20" s="124" t="str">
        <f>+'SERVICIOS PERSONALES TEC Y PROF'!D14</f>
        <v>0 Personas                                                          0 Personas                                                0 Personas</v>
      </c>
    </row>
    <row r="21" spans="2:17" ht="35.25" customHeight="1">
      <c r="B21" s="22"/>
      <c r="C21" s="22"/>
      <c r="D21" s="22"/>
      <c r="E21" s="251"/>
      <c r="F21" s="252"/>
      <c r="G21" s="216" t="s">
        <v>35</v>
      </c>
      <c r="H21" s="160">
        <f>'EJECUCIÓN GRUPO Y FINALIDAD'!L13</f>
        <v>3799083.28</v>
      </c>
      <c r="I21" s="115"/>
      <c r="J21" s="116"/>
      <c r="K21" s="117"/>
      <c r="L21" s="23"/>
      <c r="M21" s="31" t="s">
        <v>15</v>
      </c>
      <c r="N21" s="122" t="str">
        <f>'SERVICIOS PERSONALES TEC Y PROF'!D15</f>
        <v>3 Personas</v>
      </c>
    </row>
    <row r="22" spans="2:17" ht="33.75" customHeight="1" thickBot="1">
      <c r="B22" s="22"/>
      <c r="C22" s="22"/>
      <c r="D22" s="22"/>
      <c r="E22" s="253"/>
      <c r="F22" s="254"/>
      <c r="G22" s="155"/>
      <c r="H22" s="155"/>
      <c r="I22" s="115"/>
      <c r="J22" s="118"/>
      <c r="K22" s="119"/>
      <c r="L22" s="23"/>
      <c r="M22" s="32" t="s">
        <v>14</v>
      </c>
      <c r="N22" s="123" t="str">
        <f>+'SERVICIOS PERSONALES TEC Y PROF'!D16</f>
        <v>15 Personas</v>
      </c>
    </row>
    <row r="23" spans="2:17" ht="23.25" customHeight="1" thickBot="1">
      <c r="B23" s="22"/>
      <c r="C23" s="22"/>
      <c r="D23" s="22"/>
      <c r="E23" s="22"/>
      <c r="F23" s="22"/>
      <c r="G23" s="155"/>
      <c r="H23" s="155"/>
      <c r="I23" s="115"/>
      <c r="J23" s="115"/>
      <c r="K23" s="121"/>
      <c r="L23" s="23"/>
      <c r="M23" s="120" t="s">
        <v>36</v>
      </c>
      <c r="N23" s="127">
        <f>'SERVICIOS PERSONALES TEC Y PROF'!D17</f>
        <v>38</v>
      </c>
    </row>
    <row r="24" spans="2:17" ht="23.25" customHeight="1">
      <c r="B24" s="22"/>
      <c r="C24" s="22"/>
      <c r="D24" s="22"/>
      <c r="E24" s="22"/>
      <c r="F24" s="22"/>
      <c r="G24" s="155"/>
      <c r="H24" s="155"/>
      <c r="I24" s="23"/>
      <c r="J24" s="23"/>
      <c r="K24" s="28"/>
      <c r="L24" s="23"/>
      <c r="M24" s="23"/>
      <c r="N24" s="23"/>
    </row>
    <row r="25" spans="2:17" ht="23.25" customHeight="1" thickBot="1">
      <c r="B25" s="22"/>
      <c r="C25" s="22"/>
      <c r="D25" s="22"/>
      <c r="E25" s="22"/>
      <c r="F25" s="22"/>
      <c r="G25" s="141"/>
      <c r="H25" s="155"/>
      <c r="I25" s="23"/>
      <c r="J25" s="23"/>
      <c r="K25" s="28"/>
      <c r="L25" s="23"/>
      <c r="M25" s="23"/>
      <c r="N25" s="23"/>
    </row>
    <row r="26" spans="2:17" ht="35.25" customHeight="1" thickBot="1">
      <c r="B26" s="263" t="s">
        <v>89</v>
      </c>
      <c r="C26" s="264"/>
      <c r="D26" s="261" t="s">
        <v>3</v>
      </c>
      <c r="E26" s="262"/>
      <c r="F26" s="156" t="s">
        <v>2</v>
      </c>
      <c r="G26" s="156" t="s">
        <v>85</v>
      </c>
      <c r="H26" s="157" t="s">
        <v>5</v>
      </c>
      <c r="I26" s="23"/>
      <c r="J26" s="296" t="s">
        <v>120</v>
      </c>
      <c r="K26" s="297"/>
      <c r="L26" s="297"/>
      <c r="M26" s="298"/>
      <c r="N26" s="299"/>
    </row>
    <row r="27" spans="2:17" ht="63.75" customHeight="1">
      <c r="B27" s="265" t="s">
        <v>30</v>
      </c>
      <c r="C27" s="125" t="s">
        <v>163</v>
      </c>
      <c r="D27" s="276" t="s">
        <v>159</v>
      </c>
      <c r="E27" s="277"/>
      <c r="F27" s="163">
        <f>'PROGRAMAS PRESUPUESTARIOS '!D10</f>
        <v>4979249</v>
      </c>
      <c r="G27" s="163">
        <f>'PROGRAMAS PRESUPUESTARIOS '!E10</f>
        <v>2899083.28</v>
      </c>
      <c r="H27" s="161">
        <f t="shared" ref="H27:H29" si="0">+G27/F27</f>
        <v>0.58223303956078509</v>
      </c>
      <c r="I27" s="23"/>
      <c r="J27" s="300" t="s">
        <v>161</v>
      </c>
      <c r="K27" s="301"/>
      <c r="L27" s="301"/>
      <c r="M27" s="301"/>
      <c r="N27" s="302"/>
    </row>
    <row r="28" spans="2:17" ht="90.75" customHeight="1" thickBot="1">
      <c r="B28" s="266"/>
      <c r="C28" s="126" t="s">
        <v>22</v>
      </c>
      <c r="D28" s="274" t="s">
        <v>160</v>
      </c>
      <c r="E28" s="275"/>
      <c r="F28" s="164">
        <f>'PROGRAMAS PRESUPUESTARIOS '!D11</f>
        <v>900000</v>
      </c>
      <c r="G28" s="164">
        <f>'PROGRAMAS PRESUPUESTARIOS '!E11</f>
        <v>900000</v>
      </c>
      <c r="H28" s="162">
        <f t="shared" si="0"/>
        <v>1</v>
      </c>
      <c r="I28" s="23"/>
      <c r="J28" s="244" t="s">
        <v>162</v>
      </c>
      <c r="K28" s="245"/>
      <c r="L28" s="245"/>
      <c r="M28" s="245"/>
      <c r="N28" s="246"/>
    </row>
    <row r="29" spans="2:17" s="4" customFormat="1" ht="18.75" thickBot="1">
      <c r="B29" s="247" t="s">
        <v>20</v>
      </c>
      <c r="C29" s="248"/>
      <c r="D29" s="248"/>
      <c r="E29" s="248"/>
      <c r="F29" s="152">
        <f>SUM(F27:F28)</f>
        <v>5879249</v>
      </c>
      <c r="G29" s="153">
        <f>SUM(G27:G28)</f>
        <v>3799083.28</v>
      </c>
      <c r="H29" s="154">
        <f t="shared" si="0"/>
        <v>0.64618513010760381</v>
      </c>
      <c r="J29" s="7"/>
    </row>
    <row r="30" spans="2:17">
      <c r="G30" s="20"/>
    </row>
    <row r="33" spans="5:6">
      <c r="E33" s="45"/>
    </row>
    <row r="34" spans="5:6">
      <c r="F34" s="45"/>
    </row>
    <row r="53" spans="5:5">
      <c r="E53"/>
    </row>
  </sheetData>
  <mergeCells count="45">
    <mergeCell ref="Q12:Q15"/>
    <mergeCell ref="R12:R15"/>
    <mergeCell ref="J26:N26"/>
    <mergeCell ref="J27:N27"/>
    <mergeCell ref="N8:N11"/>
    <mergeCell ref="M8:M11"/>
    <mergeCell ref="N12:N15"/>
    <mergeCell ref="M12:M15"/>
    <mergeCell ref="N16:N17"/>
    <mergeCell ref="M16:M17"/>
    <mergeCell ref="B2:N2"/>
    <mergeCell ref="B3:N3"/>
    <mergeCell ref="B4:N4"/>
    <mergeCell ref="J7:K7"/>
    <mergeCell ref="M7:N7"/>
    <mergeCell ref="E7:F7"/>
    <mergeCell ref="B7:C7"/>
    <mergeCell ref="G7:H7"/>
    <mergeCell ref="N5:N6"/>
    <mergeCell ref="F8:F11"/>
    <mergeCell ref="E8:E11"/>
    <mergeCell ref="C8:C11"/>
    <mergeCell ref="B8:B11"/>
    <mergeCell ref="F12:F15"/>
    <mergeCell ref="B12:B15"/>
    <mergeCell ref="E12:E15"/>
    <mergeCell ref="C12:C15"/>
    <mergeCell ref="J28:N28"/>
    <mergeCell ref="B29:E29"/>
    <mergeCell ref="G17:H17"/>
    <mergeCell ref="E21:F22"/>
    <mergeCell ref="F16:F17"/>
    <mergeCell ref="E16:E17"/>
    <mergeCell ref="B16:B17"/>
    <mergeCell ref="C16:C17"/>
    <mergeCell ref="D26:E26"/>
    <mergeCell ref="B26:C26"/>
    <mergeCell ref="B27:B28"/>
    <mergeCell ref="D28:E28"/>
    <mergeCell ref="D27:E27"/>
    <mergeCell ref="G14:H16"/>
    <mergeCell ref="J8:J9"/>
    <mergeCell ref="K8:K9"/>
    <mergeCell ref="J10:J11"/>
    <mergeCell ref="K10:K11"/>
  </mergeCells>
  <printOptions horizontalCentered="1" verticalCentered="1"/>
  <pageMargins left="0" right="0" top="0" bottom="0" header="0.31496062992125984" footer="0.31496062992125984"/>
  <pageSetup paperSize="5"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C2:V57"/>
  <sheetViews>
    <sheetView topLeftCell="H37" zoomScaleNormal="100" workbookViewId="0">
      <selection activeCell="V17" sqref="V17"/>
    </sheetView>
  </sheetViews>
  <sheetFormatPr baseColWidth="10" defaultRowHeight="15"/>
  <cols>
    <col min="3" max="3" width="9.140625" customWidth="1"/>
    <col min="4" max="4" width="32.7109375" customWidth="1"/>
    <col min="5" max="5" width="29.28515625" customWidth="1"/>
    <col min="6" max="6" width="17.5703125" customWidth="1"/>
    <col min="7" max="7" width="13.7109375" customWidth="1"/>
    <col min="18" max="18" width="28" bestFit="1" customWidth="1"/>
    <col min="19" max="19" width="32.85546875" bestFit="1" customWidth="1"/>
    <col min="20" max="20" width="32.85546875" customWidth="1"/>
    <col min="21" max="21" width="25.140625" customWidth="1"/>
  </cols>
  <sheetData>
    <row r="2" spans="3:21" ht="21">
      <c r="C2" s="308" t="s">
        <v>121</v>
      </c>
      <c r="D2" s="308"/>
      <c r="E2" s="308"/>
      <c r="F2" s="308"/>
      <c r="G2" s="308"/>
      <c r="I2" s="306" t="s">
        <v>129</v>
      </c>
      <c r="J2" s="306"/>
      <c r="K2" s="306"/>
      <c r="L2" s="306"/>
      <c r="M2" s="306"/>
      <c r="N2" s="306"/>
      <c r="O2" s="306"/>
      <c r="P2" s="306"/>
      <c r="Q2" s="192"/>
    </row>
    <row r="3" spans="3:21" ht="18.75">
      <c r="C3" s="308" t="s">
        <v>106</v>
      </c>
      <c r="D3" s="308"/>
      <c r="E3" s="308"/>
      <c r="F3" s="308"/>
      <c r="G3" s="308"/>
    </row>
    <row r="4" spans="3:21" ht="18.75">
      <c r="C4" s="309" t="s">
        <v>153</v>
      </c>
      <c r="D4" s="309"/>
      <c r="E4" s="309"/>
      <c r="F4" s="309"/>
      <c r="G4" s="309"/>
    </row>
    <row r="5" spans="3:21" ht="15.75" thickBot="1"/>
    <row r="6" spans="3:21" ht="18.75">
      <c r="C6" s="33"/>
      <c r="D6" s="34"/>
      <c r="E6" s="34"/>
      <c r="F6" s="34"/>
      <c r="G6" s="35"/>
      <c r="R6" s="304" t="s">
        <v>132</v>
      </c>
      <c r="S6" s="304"/>
      <c r="T6" s="304"/>
      <c r="U6" s="304"/>
    </row>
    <row r="7" spans="3:21" ht="15.75" thickBot="1">
      <c r="C7" s="36"/>
      <c r="D7" s="1"/>
      <c r="E7" s="1"/>
      <c r="F7" s="1"/>
      <c r="G7" s="37"/>
      <c r="R7" s="315" t="s">
        <v>165</v>
      </c>
      <c r="S7" s="315"/>
      <c r="T7" s="315"/>
      <c r="U7" s="315"/>
    </row>
    <row r="8" spans="3:21" ht="19.5" thickBot="1">
      <c r="C8" s="36"/>
      <c r="D8" s="313" t="s">
        <v>93</v>
      </c>
      <c r="E8" s="313"/>
      <c r="F8" s="313"/>
      <c r="G8" s="37"/>
      <c r="J8" s="314"/>
      <c r="K8" s="314"/>
      <c r="L8" s="314"/>
      <c r="M8" s="314"/>
      <c r="N8" s="314"/>
      <c r="O8" s="314"/>
      <c r="P8" s="314"/>
      <c r="Q8" s="314"/>
      <c r="R8" s="143" t="s">
        <v>86</v>
      </c>
      <c r="S8" s="143" t="s">
        <v>87</v>
      </c>
      <c r="T8" s="143" t="s">
        <v>111</v>
      </c>
      <c r="U8" s="143" t="s">
        <v>88</v>
      </c>
    </row>
    <row r="9" spans="3:21" ht="36.75" thickBot="1">
      <c r="C9" s="36"/>
      <c r="D9" s="42" t="s">
        <v>34</v>
      </c>
      <c r="E9" s="42" t="s">
        <v>33</v>
      </c>
      <c r="F9" s="43" t="s">
        <v>32</v>
      </c>
      <c r="G9" s="37"/>
      <c r="J9" s="305"/>
      <c r="K9" s="305"/>
      <c r="L9" s="305"/>
      <c r="M9" s="305"/>
      <c r="N9" s="305"/>
      <c r="O9" s="305"/>
      <c r="P9" s="305"/>
      <c r="Q9" s="305"/>
      <c r="R9" s="178">
        <f>+D10/1000000</f>
        <v>5.8792489999999997</v>
      </c>
      <c r="S9" s="178">
        <f>+E10/1000000</f>
        <v>3.7990832799999996</v>
      </c>
      <c r="T9" s="178">
        <f>2080165.72/1000000</f>
        <v>2.0801657200000001</v>
      </c>
      <c r="U9" s="215">
        <f>F10</f>
        <v>0.64618513010760381</v>
      </c>
    </row>
    <row r="10" spans="3:21" ht="27" customHeight="1" thickBot="1">
      <c r="C10" s="36"/>
      <c r="D10" s="180">
        <v>5879249</v>
      </c>
      <c r="E10" s="180">
        <v>3799083.28</v>
      </c>
      <c r="F10" s="179">
        <f>E10/D10</f>
        <v>0.64618513010760381</v>
      </c>
      <c r="G10" s="37"/>
    </row>
    <row r="11" spans="3:21">
      <c r="C11" s="36"/>
      <c r="D11" s="38"/>
      <c r="E11" s="38"/>
      <c r="F11" s="38"/>
      <c r="G11" s="37"/>
    </row>
    <row r="12" spans="3:21">
      <c r="C12" s="36"/>
      <c r="D12" s="38"/>
      <c r="E12" s="38"/>
      <c r="F12" s="38"/>
      <c r="G12" s="37"/>
    </row>
    <row r="13" spans="3:21">
      <c r="C13" s="36"/>
      <c r="D13" s="38"/>
      <c r="E13" s="38"/>
      <c r="F13" s="38"/>
      <c r="G13" s="37"/>
    </row>
    <row r="14" spans="3:21">
      <c r="C14" s="36"/>
      <c r="D14" s="38"/>
      <c r="E14" s="38"/>
      <c r="F14" s="38"/>
      <c r="G14" s="37"/>
    </row>
    <row r="15" spans="3:21">
      <c r="C15" s="36"/>
      <c r="D15" s="38"/>
      <c r="E15" s="38"/>
      <c r="F15" s="38"/>
      <c r="G15" s="37"/>
    </row>
    <row r="16" spans="3:21">
      <c r="C16" s="36"/>
      <c r="D16" s="38"/>
      <c r="E16" s="38"/>
      <c r="F16" s="38"/>
      <c r="G16" s="37"/>
    </row>
    <row r="17" spans="3:7">
      <c r="C17" s="36"/>
      <c r="D17" s="38"/>
      <c r="E17" s="38"/>
      <c r="F17" s="38"/>
      <c r="G17" s="37"/>
    </row>
    <row r="18" spans="3:7">
      <c r="C18" s="36"/>
      <c r="D18" s="38"/>
      <c r="E18" s="38"/>
      <c r="F18" s="38"/>
      <c r="G18" s="37"/>
    </row>
    <row r="19" spans="3:7">
      <c r="C19" s="36"/>
      <c r="D19" s="38"/>
      <c r="E19" s="38"/>
      <c r="F19" s="38"/>
      <c r="G19" s="37"/>
    </row>
    <row r="20" spans="3:7">
      <c r="C20" s="36"/>
      <c r="D20" s="38"/>
      <c r="E20" s="38"/>
      <c r="F20" s="38"/>
      <c r="G20" s="37"/>
    </row>
    <row r="21" spans="3:7">
      <c r="C21" s="36"/>
      <c r="D21" s="38"/>
      <c r="E21" s="38"/>
      <c r="F21" s="38"/>
      <c r="G21" s="37"/>
    </row>
    <row r="22" spans="3:7">
      <c r="C22" s="36"/>
      <c r="D22" s="38"/>
      <c r="E22" s="38"/>
      <c r="F22" s="38"/>
      <c r="G22" s="37"/>
    </row>
    <row r="23" spans="3:7">
      <c r="C23" s="36"/>
      <c r="D23" s="38"/>
      <c r="E23" s="38"/>
      <c r="F23" s="38"/>
      <c r="G23" s="37"/>
    </row>
    <row r="24" spans="3:7">
      <c r="C24" s="36"/>
      <c r="D24" s="38"/>
      <c r="E24" s="38"/>
      <c r="F24" s="38"/>
      <c r="G24" s="37"/>
    </row>
    <row r="25" spans="3:7">
      <c r="C25" s="36"/>
      <c r="D25" s="38"/>
      <c r="E25" s="38"/>
      <c r="F25" s="38"/>
      <c r="G25" s="37"/>
    </row>
    <row r="26" spans="3:7">
      <c r="C26" s="36"/>
      <c r="D26" s="38"/>
      <c r="E26" s="38"/>
      <c r="F26" s="38"/>
      <c r="G26" s="37"/>
    </row>
    <row r="27" spans="3:7">
      <c r="C27" s="36"/>
      <c r="D27" s="38"/>
      <c r="E27" s="38"/>
      <c r="F27" s="38"/>
      <c r="G27" s="37"/>
    </row>
    <row r="28" spans="3:7">
      <c r="C28" s="36"/>
      <c r="D28" s="38"/>
      <c r="E28" s="38"/>
      <c r="F28" s="38"/>
      <c r="G28" s="37"/>
    </row>
    <row r="29" spans="3:7">
      <c r="C29" s="36"/>
      <c r="D29" s="38"/>
      <c r="E29" s="38"/>
      <c r="F29" s="38"/>
      <c r="G29" s="37"/>
    </row>
    <row r="30" spans="3:7">
      <c r="C30" s="36"/>
      <c r="D30" s="38"/>
      <c r="E30" s="38"/>
      <c r="F30" s="38"/>
      <c r="G30" s="37"/>
    </row>
    <row r="31" spans="3:7">
      <c r="C31" s="36"/>
      <c r="D31" s="38"/>
      <c r="E31" s="38"/>
      <c r="F31" s="38"/>
      <c r="G31" s="37"/>
    </row>
    <row r="32" spans="3:7" ht="15.75" thickBot="1">
      <c r="C32" s="39"/>
      <c r="D32" s="40"/>
      <c r="E32" s="40"/>
      <c r="F32" s="40"/>
      <c r="G32" s="41"/>
    </row>
    <row r="33" spans="3:22">
      <c r="C33" s="307" t="s">
        <v>112</v>
      </c>
      <c r="D33" s="307"/>
      <c r="E33" s="307"/>
      <c r="F33" s="307"/>
      <c r="G33" s="307"/>
    </row>
    <row r="34" spans="3:22" ht="19.5" thickBot="1">
      <c r="C34" s="322" t="s">
        <v>60</v>
      </c>
      <c r="D34" s="322"/>
    </row>
    <row r="35" spans="3:22" ht="139.5" customHeight="1" thickBot="1">
      <c r="C35" s="316" t="s">
        <v>105</v>
      </c>
      <c r="D35" s="317"/>
      <c r="E35" s="317"/>
      <c r="F35" s="317"/>
      <c r="G35" s="318"/>
      <c r="K35" s="58"/>
      <c r="L35" s="58"/>
      <c r="M35" s="58"/>
      <c r="N35" s="58"/>
      <c r="O35" s="58"/>
      <c r="P35" s="58"/>
      <c r="Q35" s="58"/>
      <c r="R35" s="323" t="s">
        <v>112</v>
      </c>
      <c r="S35" s="323"/>
      <c r="T35" s="323"/>
      <c r="U35" s="323"/>
      <c r="V35" s="323"/>
    </row>
    <row r="36" spans="3:22" ht="39" customHeight="1" thickBot="1">
      <c r="C36" s="58"/>
      <c r="D36" s="58"/>
      <c r="E36" s="58"/>
      <c r="F36" s="58"/>
      <c r="G36" s="58"/>
      <c r="I36" s="303" t="s">
        <v>130</v>
      </c>
      <c r="J36" s="303"/>
      <c r="K36" s="303"/>
      <c r="L36" s="303"/>
      <c r="M36" s="303"/>
      <c r="N36" s="303"/>
      <c r="O36" s="303"/>
      <c r="P36" s="303"/>
      <c r="Q36" s="58"/>
    </row>
    <row r="37" spans="3:22" ht="92.25" customHeight="1" thickBot="1">
      <c r="C37" s="319" t="s">
        <v>115</v>
      </c>
      <c r="D37" s="320"/>
      <c r="E37" s="320"/>
      <c r="F37" s="320"/>
      <c r="G37" s="321"/>
    </row>
    <row r="38" spans="3:22" ht="18">
      <c r="C38" s="57"/>
    </row>
    <row r="39" spans="3:22" ht="18.75" thickBot="1">
      <c r="C39" s="55"/>
    </row>
    <row r="40" spans="3:22" ht="141.75" customHeight="1" thickBot="1">
      <c r="C40" s="310" t="s">
        <v>107</v>
      </c>
      <c r="D40" s="311"/>
      <c r="E40" s="311"/>
      <c r="F40" s="311"/>
      <c r="G40" s="312"/>
    </row>
    <row r="43" spans="3:22" ht="18.75">
      <c r="I43" s="303"/>
      <c r="J43" s="303"/>
      <c r="K43" s="303"/>
      <c r="L43" s="303"/>
      <c r="M43" s="303"/>
      <c r="N43" s="303"/>
      <c r="O43" s="303"/>
      <c r="P43" s="303"/>
    </row>
    <row r="47" spans="3:22" ht="18.75">
      <c r="I47" s="303"/>
      <c r="J47" s="303"/>
      <c r="K47" s="303"/>
      <c r="L47" s="303"/>
      <c r="M47" s="303"/>
      <c r="N47" s="303"/>
      <c r="O47" s="303"/>
      <c r="P47" s="303"/>
    </row>
    <row r="54" spans="9:16" ht="37.5" customHeight="1">
      <c r="I54" s="303" t="s">
        <v>131</v>
      </c>
      <c r="J54" s="303"/>
      <c r="K54" s="303"/>
      <c r="L54" s="303"/>
      <c r="M54" s="303"/>
      <c r="N54" s="303"/>
      <c r="O54" s="303"/>
      <c r="P54" s="303"/>
    </row>
    <row r="57" spans="9:16" ht="18.75">
      <c r="I57" s="303"/>
      <c r="J57" s="303"/>
      <c r="K57" s="303"/>
      <c r="L57" s="303"/>
      <c r="M57" s="303"/>
      <c r="N57" s="303"/>
      <c r="O57" s="303"/>
      <c r="P57" s="303"/>
    </row>
  </sheetData>
  <sheetProtection formatCells="0" formatColumns="0" formatRows="0" insertColumns="0" insertRows="0" insertHyperlinks="0" deleteColumns="0" deleteRows="0" selectLockedCells="1" sort="0" autoFilter="0" pivotTables="0"/>
  <mergeCells count="20">
    <mergeCell ref="C40:G40"/>
    <mergeCell ref="D8:F8"/>
    <mergeCell ref="J8:Q8"/>
    <mergeCell ref="R7:U7"/>
    <mergeCell ref="C35:G35"/>
    <mergeCell ref="C37:G37"/>
    <mergeCell ref="C34:D34"/>
    <mergeCell ref="R35:V35"/>
    <mergeCell ref="I2:P2"/>
    <mergeCell ref="C33:G33"/>
    <mergeCell ref="C2:G2"/>
    <mergeCell ref="C3:G3"/>
    <mergeCell ref="C4:G4"/>
    <mergeCell ref="I43:P43"/>
    <mergeCell ref="I47:P47"/>
    <mergeCell ref="I57:P57"/>
    <mergeCell ref="I54:P54"/>
    <mergeCell ref="R6:U6"/>
    <mergeCell ref="J9:Q9"/>
    <mergeCell ref="I36:P3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C522A-3C82-4189-B39C-633C77D0ACF3}">
  <sheetPr>
    <tabColor rgb="FF0070C0"/>
  </sheetPr>
  <dimension ref="A3:Q87"/>
  <sheetViews>
    <sheetView topLeftCell="J1" zoomScaleNormal="100" workbookViewId="0">
      <selection activeCell="L47" sqref="L47"/>
    </sheetView>
  </sheetViews>
  <sheetFormatPr baseColWidth="10" defaultRowHeight="15"/>
  <cols>
    <col min="3" max="3" width="30.85546875" customWidth="1"/>
    <col min="4" max="4" width="55.140625" customWidth="1"/>
    <col min="5" max="5" width="18.7109375" customWidth="1"/>
    <col min="7" max="7" width="12.7109375" bestFit="1" customWidth="1"/>
    <col min="9" max="9" width="38.140625" customWidth="1"/>
    <col min="10" max="10" width="49.5703125" bestFit="1" customWidth="1"/>
    <col min="11" max="11" width="38.140625" customWidth="1"/>
    <col min="12" max="12" width="40.85546875" customWidth="1"/>
    <col min="13" max="13" width="40" customWidth="1"/>
    <col min="14" max="14" width="48.5703125" customWidth="1"/>
    <col min="17" max="17" width="20" customWidth="1"/>
  </cols>
  <sheetData>
    <row r="3" spans="3:12" ht="21" customHeight="1">
      <c r="C3" s="324" t="s">
        <v>95</v>
      </c>
      <c r="D3" s="324"/>
      <c r="E3" s="324"/>
      <c r="F3" s="324"/>
      <c r="G3" s="324"/>
      <c r="H3" s="324"/>
      <c r="I3" s="324"/>
      <c r="J3" s="324"/>
      <c r="K3" s="324"/>
      <c r="L3" s="324"/>
    </row>
    <row r="4" spans="3:12" ht="42" customHeight="1">
      <c r="C4" s="324"/>
      <c r="D4" s="324"/>
      <c r="E4" s="324"/>
      <c r="F4" s="324"/>
      <c r="G4" s="324"/>
      <c r="H4" s="324"/>
      <c r="I4" s="324"/>
      <c r="J4" s="324"/>
      <c r="K4" s="324"/>
      <c r="L4" s="324"/>
    </row>
    <row r="8" spans="3:12" ht="19.5" thickBot="1">
      <c r="C8" s="352"/>
      <c r="D8" s="352"/>
    </row>
    <row r="9" spans="3:12" ht="73.5" customHeight="1" thickBot="1">
      <c r="C9" s="357" t="s">
        <v>109</v>
      </c>
      <c r="D9" s="358"/>
      <c r="K9" s="359" t="s">
        <v>166</v>
      </c>
      <c r="L9" s="360"/>
    </row>
    <row r="10" spans="3:12" ht="43.5" customHeight="1" thickBot="1">
      <c r="C10" s="48" t="s">
        <v>24</v>
      </c>
      <c r="D10" s="175">
        <v>1615837.92</v>
      </c>
      <c r="I10" s="193"/>
      <c r="K10" s="66" t="s">
        <v>137</v>
      </c>
      <c r="L10" s="172">
        <v>2893708.28</v>
      </c>
    </row>
    <row r="11" spans="3:12" ht="54.75" thickBot="1">
      <c r="C11" s="48" t="s">
        <v>61</v>
      </c>
      <c r="D11" s="175">
        <v>1137123.24</v>
      </c>
      <c r="I11" s="193"/>
      <c r="K11" s="67" t="s">
        <v>138</v>
      </c>
      <c r="L11" s="172">
        <v>5375</v>
      </c>
    </row>
    <row r="12" spans="3:12" ht="36.75" thickBot="1">
      <c r="C12" s="48" t="s">
        <v>25</v>
      </c>
      <c r="D12" s="175">
        <v>77532.12</v>
      </c>
      <c r="I12" s="193"/>
      <c r="K12" s="66" t="s">
        <v>139</v>
      </c>
      <c r="L12" s="172">
        <v>900000</v>
      </c>
    </row>
    <row r="13" spans="3:12" ht="54.75" thickBot="1">
      <c r="C13" s="48" t="s">
        <v>26</v>
      </c>
      <c r="D13" s="175">
        <v>68590</v>
      </c>
      <c r="I13" s="193"/>
      <c r="K13" s="68" t="s">
        <v>20</v>
      </c>
      <c r="L13" s="59">
        <f>SUM(L8:L12)</f>
        <v>3799083.28</v>
      </c>
    </row>
    <row r="14" spans="3:12" ht="54">
      <c r="C14" s="48" t="s">
        <v>27</v>
      </c>
      <c r="D14" s="175">
        <v>900000</v>
      </c>
      <c r="I14" s="193"/>
      <c r="K14" s="354" t="s">
        <v>112</v>
      </c>
      <c r="L14" s="354"/>
    </row>
    <row r="15" spans="3:12" ht="18">
      <c r="C15" s="129" t="s">
        <v>20</v>
      </c>
      <c r="D15" s="200">
        <f>SUM(D7:D14)</f>
        <v>3799083.2800000003</v>
      </c>
      <c r="I15" s="193"/>
      <c r="K15" s="52"/>
      <c r="L15" s="52"/>
    </row>
    <row r="16" spans="3:12">
      <c r="C16" s="52"/>
      <c r="I16" s="193"/>
      <c r="K16" s="353"/>
      <c r="L16" s="353"/>
    </row>
    <row r="17" spans="3:12">
      <c r="C17" s="52"/>
      <c r="I17" s="193"/>
    </row>
    <row r="18" spans="3:12">
      <c r="C18" s="353" t="s">
        <v>112</v>
      </c>
      <c r="D18" s="353"/>
      <c r="E18" s="52"/>
      <c r="F18" s="52"/>
    </row>
    <row r="19" spans="3:12" ht="15.75">
      <c r="C19" s="52"/>
      <c r="E19" s="196"/>
      <c r="F19" s="196"/>
      <c r="I19" s="75"/>
      <c r="J19" s="76"/>
      <c r="K19" s="76"/>
    </row>
    <row r="20" spans="3:12" ht="34.5" customHeight="1"/>
    <row r="21" spans="3:12" ht="57" customHeight="1" thickBot="1">
      <c r="C21" s="336" t="s">
        <v>29</v>
      </c>
      <c r="D21" s="336"/>
      <c r="K21" s="361" t="s">
        <v>167</v>
      </c>
      <c r="L21" s="362"/>
    </row>
    <row r="22" spans="3:12" ht="19.5" thickBot="1">
      <c r="C22" s="305" t="s">
        <v>133</v>
      </c>
      <c r="D22" s="305"/>
      <c r="G22" s="44"/>
      <c r="K22" s="69" t="s">
        <v>137</v>
      </c>
      <c r="L22" s="173">
        <f>+L10/1000000</f>
        <v>2.8937082799999998</v>
      </c>
    </row>
    <row r="23" spans="3:12" ht="45.75" thickBot="1">
      <c r="C23" s="305" t="s">
        <v>114</v>
      </c>
      <c r="D23" s="305"/>
      <c r="G23" s="44"/>
      <c r="K23" s="69" t="s">
        <v>138</v>
      </c>
      <c r="L23" s="173">
        <f>+L11/1000000</f>
        <v>5.3749999999999996E-3</v>
      </c>
    </row>
    <row r="24" spans="3:12" ht="19.5" thickBot="1">
      <c r="C24" s="339" t="s">
        <v>165</v>
      </c>
      <c r="D24" s="339"/>
      <c r="K24" s="70" t="s">
        <v>139</v>
      </c>
      <c r="L24" s="173">
        <f>+L12/1000000</f>
        <v>0.9</v>
      </c>
    </row>
    <row r="25" spans="3:12" ht="18.75" thickBot="1">
      <c r="C25" s="337" t="s">
        <v>10</v>
      </c>
      <c r="D25" s="338"/>
      <c r="K25" s="78" t="s">
        <v>20</v>
      </c>
      <c r="L25" s="174">
        <f>SUM(L19:L24)</f>
        <v>3.7990832799999996</v>
      </c>
    </row>
    <row r="26" spans="3:12" ht="36">
      <c r="C26" s="48" t="s">
        <v>24</v>
      </c>
      <c r="D26" s="420">
        <f t="shared" ref="D26:D31" si="0">D10/1000000</f>
        <v>1.6158379199999999</v>
      </c>
      <c r="K26" s="354" t="s">
        <v>112</v>
      </c>
      <c r="L26" s="354"/>
    </row>
    <row r="27" spans="3:12" ht="36">
      <c r="C27" s="48" t="s">
        <v>61</v>
      </c>
      <c r="D27" s="420">
        <f t="shared" si="0"/>
        <v>1.13712324</v>
      </c>
    </row>
    <row r="28" spans="3:12" ht="36">
      <c r="C28" s="48" t="s">
        <v>25</v>
      </c>
      <c r="D28" s="420">
        <f t="shared" si="0"/>
        <v>7.7532119999999996E-2</v>
      </c>
      <c r="K28" s="52"/>
      <c r="L28" s="52"/>
    </row>
    <row r="29" spans="3:12" ht="54">
      <c r="C29" s="48" t="s">
        <v>26</v>
      </c>
      <c r="D29" s="420">
        <f t="shared" si="0"/>
        <v>6.8589999999999998E-2</v>
      </c>
      <c r="K29" s="353"/>
      <c r="L29" s="353"/>
    </row>
    <row r="30" spans="3:12" ht="54">
      <c r="C30" s="48" t="s">
        <v>27</v>
      </c>
      <c r="D30" s="420">
        <f t="shared" si="0"/>
        <v>0.9</v>
      </c>
    </row>
    <row r="31" spans="3:12" ht="18.75">
      <c r="C31" s="129" t="s">
        <v>20</v>
      </c>
      <c r="D31" s="421">
        <f t="shared" si="0"/>
        <v>3.7990832800000001</v>
      </c>
    </row>
    <row r="47" spans="10:11">
      <c r="J47" s="353" t="s">
        <v>112</v>
      </c>
      <c r="K47" s="353"/>
    </row>
    <row r="51" spans="3:13">
      <c r="J51" s="329" t="s">
        <v>140</v>
      </c>
      <c r="K51" s="330"/>
      <c r="L51" s="330"/>
      <c r="M51" s="330"/>
    </row>
    <row r="52" spans="3:13">
      <c r="J52" s="329"/>
      <c r="K52" s="330"/>
      <c r="L52" s="330"/>
      <c r="M52" s="330"/>
    </row>
    <row r="53" spans="3:13" ht="20.25" customHeight="1">
      <c r="J53" s="329"/>
      <c r="K53" s="330"/>
      <c r="L53" s="330"/>
      <c r="M53" s="330"/>
    </row>
    <row r="54" spans="3:13">
      <c r="J54" s="329"/>
      <c r="K54" s="330"/>
      <c r="L54" s="330"/>
      <c r="M54" s="330"/>
    </row>
    <row r="55" spans="3:13">
      <c r="J55" s="329"/>
      <c r="K55" s="330"/>
      <c r="L55" s="330"/>
      <c r="M55" s="330"/>
    </row>
    <row r="58" spans="3:13">
      <c r="C58" s="52"/>
      <c r="D58" s="52"/>
    </row>
    <row r="59" spans="3:13">
      <c r="C59" s="52"/>
      <c r="D59" s="52"/>
    </row>
    <row r="60" spans="3:13">
      <c r="C60" s="52"/>
      <c r="D60" s="52"/>
    </row>
    <row r="61" spans="3:13">
      <c r="C61" s="52"/>
      <c r="D61" s="52"/>
    </row>
    <row r="62" spans="3:13" ht="21" customHeight="1">
      <c r="C62" s="353" t="s">
        <v>112</v>
      </c>
      <c r="D62" s="353"/>
    </row>
    <row r="64" spans="3:13" ht="15.75" thickBot="1"/>
    <row r="65" spans="1:17" ht="15" customHeight="1">
      <c r="A65" s="60" t="s">
        <v>60</v>
      </c>
      <c r="B65" s="326" t="s">
        <v>80</v>
      </c>
      <c r="C65" s="327"/>
      <c r="D65" s="327"/>
      <c r="E65" s="327"/>
      <c r="F65" s="327"/>
      <c r="G65" s="328"/>
      <c r="H65" s="47"/>
      <c r="N65" s="130"/>
    </row>
    <row r="66" spans="1:17" ht="15" customHeight="1">
      <c r="B66" s="329"/>
      <c r="C66" s="330"/>
      <c r="D66" s="330"/>
      <c r="E66" s="330"/>
      <c r="F66" s="330"/>
      <c r="G66" s="331"/>
      <c r="N66" s="130"/>
    </row>
    <row r="67" spans="1:17" ht="15" customHeight="1">
      <c r="B67" s="329"/>
      <c r="C67" s="330"/>
      <c r="D67" s="330"/>
      <c r="E67" s="330"/>
      <c r="F67" s="330"/>
      <c r="G67" s="331"/>
      <c r="N67" s="130"/>
    </row>
    <row r="68" spans="1:17" ht="15" customHeight="1">
      <c r="B68" s="329"/>
      <c r="C68" s="330"/>
      <c r="D68" s="330"/>
      <c r="E68" s="330"/>
      <c r="F68" s="330"/>
      <c r="G68" s="331"/>
      <c r="N68" s="130"/>
    </row>
    <row r="69" spans="1:17" ht="81" customHeight="1" thickBot="1">
      <c r="B69" s="332"/>
      <c r="C69" s="333"/>
      <c r="D69" s="333"/>
      <c r="E69" s="333"/>
      <c r="F69" s="333"/>
      <c r="G69" s="334"/>
      <c r="N69" s="130"/>
    </row>
    <row r="70" spans="1:17" ht="15.75">
      <c r="B70" s="46"/>
      <c r="C70" s="46"/>
      <c r="D70" s="46"/>
      <c r="E70" s="46"/>
      <c r="F70" s="46"/>
      <c r="G70" s="46"/>
    </row>
    <row r="71" spans="1:17" ht="15.75">
      <c r="B71" s="46"/>
      <c r="C71" s="46"/>
      <c r="D71" s="46"/>
      <c r="E71" s="46"/>
      <c r="F71" s="46"/>
      <c r="G71" s="46"/>
    </row>
    <row r="72" spans="1:17" ht="15.75">
      <c r="B72" s="46"/>
      <c r="C72" s="46"/>
      <c r="D72" s="46"/>
      <c r="E72" s="46"/>
      <c r="F72" s="46"/>
      <c r="G72" s="46"/>
    </row>
    <row r="73" spans="1:17" ht="15.75">
      <c r="B73" s="46"/>
      <c r="C73" s="46"/>
      <c r="D73" s="46"/>
      <c r="E73" s="46"/>
      <c r="F73" s="46"/>
      <c r="G73" s="46"/>
    </row>
    <row r="74" spans="1:17" ht="20.25">
      <c r="B74" s="335" t="s">
        <v>64</v>
      </c>
      <c r="C74" s="335"/>
      <c r="D74" s="335"/>
      <c r="E74" s="335"/>
      <c r="F74" s="335"/>
      <c r="G74" s="335"/>
      <c r="J74" s="355" t="s">
        <v>97</v>
      </c>
      <c r="K74" s="355"/>
      <c r="L74" s="355"/>
      <c r="M74" s="355"/>
    </row>
    <row r="75" spans="1:17" ht="54.75" customHeight="1" thickBot="1">
      <c r="B75" s="46"/>
      <c r="C75" s="46"/>
      <c r="D75" s="46"/>
      <c r="E75" s="46"/>
      <c r="F75" s="46"/>
      <c r="G75" s="46"/>
      <c r="J75" s="131" t="s">
        <v>69</v>
      </c>
      <c r="K75" s="131" t="s">
        <v>98</v>
      </c>
      <c r="L75" s="356" t="s">
        <v>71</v>
      </c>
      <c r="M75" s="356"/>
      <c r="N75" s="136"/>
    </row>
    <row r="76" spans="1:17" ht="60" customHeight="1">
      <c r="B76" s="346" t="s">
        <v>62</v>
      </c>
      <c r="C76" s="347"/>
      <c r="D76" s="347"/>
      <c r="E76" s="347"/>
      <c r="F76" s="347"/>
      <c r="G76" s="348"/>
      <c r="J76" s="132" t="s">
        <v>137</v>
      </c>
      <c r="K76" s="135" t="s">
        <v>70</v>
      </c>
      <c r="L76" s="363" t="s">
        <v>141</v>
      </c>
      <c r="M76" s="363"/>
      <c r="N76" s="52"/>
    </row>
    <row r="77" spans="1:17" ht="54">
      <c r="B77" s="349" t="s">
        <v>63</v>
      </c>
      <c r="C77" s="350"/>
      <c r="D77" s="350"/>
      <c r="E77" s="350"/>
      <c r="F77" s="350"/>
      <c r="G77" s="351"/>
      <c r="J77" s="217" t="s">
        <v>138</v>
      </c>
      <c r="K77" s="133" t="s">
        <v>70</v>
      </c>
      <c r="L77" s="364" t="s">
        <v>142</v>
      </c>
      <c r="M77" s="364"/>
      <c r="N77" s="52"/>
    </row>
    <row r="78" spans="1:17" ht="36" customHeight="1">
      <c r="B78" s="340" t="s">
        <v>134</v>
      </c>
      <c r="C78" s="341"/>
      <c r="D78" s="341"/>
      <c r="E78" s="341"/>
      <c r="F78" s="341"/>
      <c r="G78" s="342"/>
      <c r="J78" s="132" t="s">
        <v>139</v>
      </c>
      <c r="K78" s="134" t="s">
        <v>143</v>
      </c>
      <c r="L78" s="363" t="s">
        <v>144</v>
      </c>
      <c r="M78" s="363"/>
      <c r="N78" s="52"/>
      <c r="Q78" s="77" t="s">
        <v>66</v>
      </c>
    </row>
    <row r="79" spans="1:17" ht="39.75" customHeight="1">
      <c r="B79" s="340" t="s">
        <v>135</v>
      </c>
      <c r="C79" s="341"/>
      <c r="D79" s="341"/>
      <c r="E79" s="341"/>
      <c r="F79" s="341"/>
      <c r="G79" s="342"/>
      <c r="J79" s="365" t="s">
        <v>99</v>
      </c>
      <c r="K79" s="366"/>
      <c r="L79" s="366"/>
      <c r="M79" s="367"/>
      <c r="N79" s="52"/>
    </row>
    <row r="80" spans="1:17" ht="63.75" customHeight="1" thickBot="1">
      <c r="B80" s="343" t="s">
        <v>136</v>
      </c>
      <c r="C80" s="344"/>
      <c r="D80" s="344"/>
      <c r="E80" s="344"/>
      <c r="F80" s="344"/>
      <c r="G80" s="345"/>
      <c r="N80" s="52"/>
    </row>
    <row r="81" spans="2:15" ht="18.75">
      <c r="B81" s="325"/>
      <c r="C81" s="325"/>
      <c r="D81" s="325"/>
      <c r="E81" s="325"/>
      <c r="F81" s="325"/>
      <c r="G81" s="325"/>
      <c r="N81" s="137"/>
      <c r="O81" s="138"/>
    </row>
    <row r="82" spans="2:15" ht="59.25" customHeight="1">
      <c r="B82" s="325"/>
      <c r="C82" s="325"/>
      <c r="D82" s="325"/>
      <c r="E82" s="325"/>
      <c r="F82" s="325"/>
      <c r="G82" s="325"/>
      <c r="N82" s="139"/>
      <c r="O82" s="139"/>
    </row>
    <row r="83" spans="2:15" ht="36" customHeight="1">
      <c r="B83" s="325"/>
      <c r="C83" s="325"/>
      <c r="D83" s="325"/>
      <c r="E83" s="325"/>
      <c r="F83" s="325"/>
      <c r="G83" s="325"/>
      <c r="N83" s="139"/>
      <c r="O83" s="139"/>
    </row>
    <row r="84" spans="2:15" ht="35.25" customHeight="1"/>
    <row r="87" spans="2:15">
      <c r="J87" t="s">
        <v>66</v>
      </c>
    </row>
  </sheetData>
  <mergeCells count="34">
    <mergeCell ref="L76:M76"/>
    <mergeCell ref="L77:M77"/>
    <mergeCell ref="L78:M78"/>
    <mergeCell ref="J79:M79"/>
    <mergeCell ref="J47:K47"/>
    <mergeCell ref="J51:M55"/>
    <mergeCell ref="J74:M74"/>
    <mergeCell ref="L75:M75"/>
    <mergeCell ref="C9:D9"/>
    <mergeCell ref="K9:L9"/>
    <mergeCell ref="K21:L21"/>
    <mergeCell ref="C62:D62"/>
    <mergeCell ref="K16:L16"/>
    <mergeCell ref="K29:L29"/>
    <mergeCell ref="C23:D23"/>
    <mergeCell ref="C18:D18"/>
    <mergeCell ref="K14:L14"/>
    <mergeCell ref="K26:L26"/>
    <mergeCell ref="C3:L4"/>
    <mergeCell ref="B83:G83"/>
    <mergeCell ref="B65:G69"/>
    <mergeCell ref="B74:G74"/>
    <mergeCell ref="C21:D21"/>
    <mergeCell ref="C22:D22"/>
    <mergeCell ref="C25:D25"/>
    <mergeCell ref="C24:D24"/>
    <mergeCell ref="B78:G78"/>
    <mergeCell ref="B79:G79"/>
    <mergeCell ref="B80:G80"/>
    <mergeCell ref="B81:G81"/>
    <mergeCell ref="B82:G82"/>
    <mergeCell ref="B76:G76"/>
    <mergeCell ref="B77:G77"/>
    <mergeCell ref="C8:D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4:AB47"/>
  <sheetViews>
    <sheetView topLeftCell="G1" zoomScaleNormal="100" workbookViewId="0">
      <selection activeCell="K29" sqref="K29"/>
    </sheetView>
  </sheetViews>
  <sheetFormatPr baseColWidth="10" defaultRowHeight="15"/>
  <cols>
    <col min="2" max="2" width="7.5703125" bestFit="1" customWidth="1"/>
    <col min="3" max="3" width="38" customWidth="1"/>
    <col min="4" max="4" width="29.5703125" customWidth="1"/>
    <col min="5" max="5" width="24" customWidth="1"/>
  </cols>
  <sheetData>
    <row r="4" spans="2:28" ht="21">
      <c r="B4" s="308" t="s">
        <v>121</v>
      </c>
      <c r="C4" s="308"/>
      <c r="D4" s="308"/>
      <c r="E4" s="308"/>
      <c r="F4" s="308"/>
      <c r="G4" s="308"/>
      <c r="H4" s="308"/>
      <c r="I4" s="308"/>
      <c r="J4" s="308"/>
      <c r="K4" s="308"/>
      <c r="L4" s="308"/>
      <c r="M4" s="308"/>
      <c r="N4" s="308"/>
      <c r="S4" s="306" t="s">
        <v>145</v>
      </c>
      <c r="T4" s="306"/>
      <c r="U4" s="306"/>
      <c r="V4" s="306"/>
      <c r="W4" s="306"/>
      <c r="X4" s="306"/>
      <c r="Y4" s="306"/>
      <c r="Z4" s="306"/>
      <c r="AA4" s="306"/>
      <c r="AB4" s="306"/>
    </row>
    <row r="5" spans="2:28" ht="21">
      <c r="B5" s="308" t="s">
        <v>56</v>
      </c>
      <c r="C5" s="308"/>
      <c r="D5" s="308"/>
      <c r="E5" s="308"/>
      <c r="F5" s="308"/>
      <c r="G5" s="308"/>
      <c r="H5" s="308"/>
      <c r="I5" s="308"/>
      <c r="J5" s="308"/>
      <c r="K5" s="308"/>
      <c r="L5" s="308"/>
      <c r="M5" s="308"/>
      <c r="N5" s="308"/>
      <c r="S5" s="107"/>
      <c r="T5" s="306" t="s">
        <v>18</v>
      </c>
      <c r="U5" s="306"/>
      <c r="V5" s="306"/>
      <c r="W5" s="306"/>
      <c r="X5" s="306"/>
      <c r="Y5" s="306"/>
      <c r="Z5" s="306"/>
      <c r="AA5" s="306"/>
      <c r="AB5" s="306"/>
    </row>
    <row r="6" spans="2:28" ht="18.75">
      <c r="B6" s="370" t="s">
        <v>94</v>
      </c>
      <c r="C6" s="370"/>
      <c r="D6" s="370"/>
      <c r="E6" s="370"/>
      <c r="F6" s="370"/>
      <c r="G6" s="370"/>
      <c r="H6" s="370"/>
      <c r="I6" s="370"/>
      <c r="J6" s="370"/>
      <c r="K6" s="370"/>
      <c r="L6" s="370"/>
      <c r="M6" s="370"/>
      <c r="N6" s="370"/>
      <c r="O6" s="51"/>
    </row>
    <row r="7" spans="2:28" ht="19.5" thickBot="1">
      <c r="B7" s="369" t="s">
        <v>55</v>
      </c>
      <c r="C7" s="369"/>
      <c r="D7" s="369"/>
      <c r="E7" s="369"/>
      <c r="F7" s="369"/>
      <c r="G7" s="369"/>
      <c r="H7" s="369"/>
      <c r="I7" s="369"/>
      <c r="J7" s="369"/>
      <c r="K7" s="369"/>
      <c r="L7" s="369"/>
      <c r="M7" s="369"/>
      <c r="N7" s="369"/>
      <c r="O7" s="52"/>
    </row>
    <row r="8" spans="2:28">
      <c r="B8" s="10"/>
      <c r="C8" s="11"/>
      <c r="D8" s="11"/>
      <c r="E8" s="11"/>
      <c r="F8" s="11"/>
      <c r="G8" s="11"/>
      <c r="H8" s="11"/>
      <c r="I8" s="11"/>
      <c r="J8" s="11"/>
      <c r="K8" s="11"/>
      <c r="L8" s="11"/>
      <c r="M8" s="11"/>
      <c r="N8" s="12"/>
    </row>
    <row r="9" spans="2:28" ht="15.75">
      <c r="B9" s="13"/>
      <c r="C9" s="371" t="s">
        <v>11</v>
      </c>
      <c r="D9" s="371"/>
      <c r="N9" s="14"/>
    </row>
    <row r="10" spans="2:28" ht="15.75">
      <c r="B10" s="13"/>
      <c r="C10" s="214"/>
      <c r="D10" s="214"/>
      <c r="N10" s="14"/>
    </row>
    <row r="11" spans="2:28">
      <c r="B11" s="13"/>
      <c r="N11" s="14"/>
    </row>
    <row r="12" spans="2:28" ht="18.75">
      <c r="B12" s="13"/>
      <c r="C12" s="9" t="s">
        <v>19</v>
      </c>
      <c r="D12" s="108" t="s">
        <v>81</v>
      </c>
      <c r="N12" s="14"/>
    </row>
    <row r="13" spans="2:28" ht="18.75">
      <c r="B13" s="13"/>
      <c r="C13" s="8" t="s">
        <v>18</v>
      </c>
      <c r="D13" s="175">
        <v>3799083.28</v>
      </c>
      <c r="N13" s="14"/>
    </row>
    <row r="14" spans="2:28" ht="18.75">
      <c r="B14" s="13"/>
      <c r="C14" s="9" t="s">
        <v>20</v>
      </c>
      <c r="D14" s="140">
        <f>SUM(D13:D13)</f>
        <v>3799083.28</v>
      </c>
      <c r="N14" s="14"/>
    </row>
    <row r="15" spans="2:28">
      <c r="B15" s="13"/>
      <c r="N15" s="14"/>
    </row>
    <row r="16" spans="2:28">
      <c r="B16" s="13"/>
      <c r="N16" s="14"/>
    </row>
    <row r="17" spans="2:14">
      <c r="B17" s="13"/>
      <c r="N17" s="14"/>
    </row>
    <row r="18" spans="2:14">
      <c r="B18" s="13"/>
      <c r="N18" s="14"/>
    </row>
    <row r="19" spans="2:14">
      <c r="B19" s="13"/>
      <c r="N19" s="14"/>
    </row>
    <row r="20" spans="2:14">
      <c r="B20" s="13"/>
      <c r="N20" s="14"/>
    </row>
    <row r="21" spans="2:14">
      <c r="B21" s="13"/>
      <c r="N21" s="14"/>
    </row>
    <row r="22" spans="2:14">
      <c r="B22" s="13"/>
      <c r="N22" s="14"/>
    </row>
    <row r="23" spans="2:14" ht="15.75" thickBot="1">
      <c r="B23" s="15"/>
      <c r="C23" s="16"/>
      <c r="D23" s="16"/>
      <c r="E23" s="16"/>
      <c r="F23" s="16"/>
      <c r="G23" s="16"/>
      <c r="H23" s="16"/>
      <c r="I23" s="16"/>
      <c r="J23" s="16"/>
      <c r="K23" s="16"/>
      <c r="L23" s="16"/>
      <c r="M23" s="16"/>
      <c r="N23" s="17"/>
    </row>
    <row r="25" spans="2:14">
      <c r="B25" s="372" t="s">
        <v>112</v>
      </c>
      <c r="C25" s="372"/>
      <c r="D25" s="372"/>
    </row>
    <row r="27" spans="2:14" ht="18.75">
      <c r="B27" s="47" t="s">
        <v>37</v>
      </c>
    </row>
    <row r="28" spans="2:14" ht="20.25">
      <c r="B28" s="373" t="s">
        <v>38</v>
      </c>
      <c r="C28" s="374"/>
      <c r="D28" s="374"/>
      <c r="E28" s="374"/>
      <c r="F28" s="375"/>
    </row>
    <row r="29" spans="2:14" ht="78.75" customHeight="1">
      <c r="B29" s="380" t="s">
        <v>39</v>
      </c>
      <c r="C29" s="380"/>
      <c r="D29" s="380"/>
      <c r="E29" s="380"/>
      <c r="F29" s="380"/>
    </row>
    <row r="30" spans="2:14" ht="97.5" customHeight="1">
      <c r="B30" s="380" t="s">
        <v>40</v>
      </c>
      <c r="C30" s="380"/>
      <c r="D30" s="380"/>
      <c r="E30" s="380"/>
      <c r="F30" s="380"/>
    </row>
    <row r="31" spans="2:14" ht="24" customHeight="1">
      <c r="B31" s="384" t="s">
        <v>41</v>
      </c>
      <c r="C31" s="384"/>
      <c r="D31" s="384"/>
      <c r="E31" s="384"/>
      <c r="F31" s="384"/>
    </row>
    <row r="32" spans="2:14" ht="66" customHeight="1">
      <c r="B32" s="380" t="s">
        <v>42</v>
      </c>
      <c r="C32" s="380"/>
      <c r="D32" s="380"/>
      <c r="E32" s="380"/>
      <c r="F32" s="380"/>
    </row>
    <row r="33" spans="2:6" ht="69.75" customHeight="1">
      <c r="B33" s="380" t="s">
        <v>43</v>
      </c>
      <c r="C33" s="380"/>
      <c r="D33" s="380"/>
      <c r="E33" s="380"/>
      <c r="F33" s="380"/>
    </row>
    <row r="34" spans="2:6" ht="24" customHeight="1">
      <c r="B34" s="381" t="s">
        <v>44</v>
      </c>
      <c r="C34" s="382"/>
      <c r="D34" s="382"/>
      <c r="E34" s="382"/>
      <c r="F34" s="383"/>
    </row>
    <row r="35" spans="2:6" ht="43.5" customHeight="1">
      <c r="B35" s="368" t="s">
        <v>108</v>
      </c>
      <c r="C35" s="368"/>
      <c r="D35" s="368"/>
      <c r="E35" s="368"/>
      <c r="F35" s="368"/>
    </row>
    <row r="36" spans="2:6">
      <c r="B36" s="314"/>
      <c r="C36" s="314"/>
      <c r="D36" s="314"/>
      <c r="E36" s="314"/>
    </row>
    <row r="38" spans="2:6" ht="18.75">
      <c r="B38" s="304" t="s">
        <v>100</v>
      </c>
      <c r="C38" s="304"/>
      <c r="D38" s="304"/>
      <c r="E38" s="304"/>
      <c r="F38" s="304"/>
    </row>
    <row r="39" spans="2:6" ht="75" customHeight="1">
      <c r="B39" s="387" t="s">
        <v>19</v>
      </c>
      <c r="C39" s="387"/>
      <c r="D39" s="72" t="s">
        <v>67</v>
      </c>
      <c r="E39" s="376" t="s">
        <v>73</v>
      </c>
      <c r="F39" s="377"/>
    </row>
    <row r="40" spans="2:6" ht="18.75">
      <c r="B40" s="388" t="s">
        <v>18</v>
      </c>
      <c r="C40" s="389"/>
      <c r="D40" s="73" t="s">
        <v>68</v>
      </c>
      <c r="E40" s="378">
        <f>+D13/1000000</f>
        <v>3.7990832799999996</v>
      </c>
      <c r="F40" s="379"/>
    </row>
    <row r="41" spans="2:6" ht="18.75">
      <c r="B41" s="376" t="s">
        <v>20</v>
      </c>
      <c r="C41" s="377"/>
      <c r="D41" s="71"/>
      <c r="E41" s="385">
        <f>SUM(E40:F40)</f>
        <v>3.7990832799999996</v>
      </c>
      <c r="F41" s="386"/>
    </row>
    <row r="42" spans="2:6">
      <c r="E42" s="53"/>
    </row>
    <row r="45" spans="2:6" ht="75">
      <c r="B45" s="376" t="s">
        <v>91</v>
      </c>
      <c r="C45" s="377"/>
      <c r="D45" s="147" t="s">
        <v>90</v>
      </c>
      <c r="E45" s="390"/>
      <c r="F45" s="391"/>
    </row>
    <row r="46" spans="2:6" ht="18.75">
      <c r="B46" s="388" t="s">
        <v>18</v>
      </c>
      <c r="C46" s="389"/>
      <c r="D46" s="142">
        <f>+E40</f>
        <v>3.7990832799999996</v>
      </c>
      <c r="E46" s="392"/>
      <c r="F46" s="393"/>
    </row>
    <row r="47" spans="2:6" ht="18.75">
      <c r="B47" s="376" t="s">
        <v>20</v>
      </c>
      <c r="C47" s="377"/>
      <c r="D47" s="148">
        <f>SUM(D46:D46)</f>
        <v>3.7990832799999996</v>
      </c>
      <c r="E47" s="394"/>
      <c r="F47" s="395"/>
    </row>
  </sheetData>
  <mergeCells count="30">
    <mergeCell ref="B45:C45"/>
    <mergeCell ref="E45:F45"/>
    <mergeCell ref="B46:C46"/>
    <mergeCell ref="E46:F46"/>
    <mergeCell ref="B47:C47"/>
    <mergeCell ref="E47:F47"/>
    <mergeCell ref="E41:F41"/>
    <mergeCell ref="B38:F38"/>
    <mergeCell ref="B39:C39"/>
    <mergeCell ref="B40:C40"/>
    <mergeCell ref="B41:C41"/>
    <mergeCell ref="E39:F39"/>
    <mergeCell ref="E40:F40"/>
    <mergeCell ref="B32:F32"/>
    <mergeCell ref="B33:F33"/>
    <mergeCell ref="B34:F34"/>
    <mergeCell ref="S4:AB4"/>
    <mergeCell ref="T5:AB5"/>
    <mergeCell ref="B36:E36"/>
    <mergeCell ref="B35:F35"/>
    <mergeCell ref="B4:N4"/>
    <mergeCell ref="B5:N5"/>
    <mergeCell ref="B7:N7"/>
    <mergeCell ref="B6:N6"/>
    <mergeCell ref="C9:D9"/>
    <mergeCell ref="B25:D25"/>
    <mergeCell ref="B28:F28"/>
    <mergeCell ref="B29:F29"/>
    <mergeCell ref="B30:F30"/>
    <mergeCell ref="B31:F3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DE66D-5FD4-4567-B6B3-ADD7971B52CE}">
  <sheetPr>
    <tabColor rgb="FF0070C0"/>
  </sheetPr>
  <dimension ref="C3:N51"/>
  <sheetViews>
    <sheetView topLeftCell="H28" zoomScale="130" zoomScaleNormal="130" workbookViewId="0">
      <selection activeCell="F9" sqref="F9"/>
    </sheetView>
  </sheetViews>
  <sheetFormatPr baseColWidth="10" defaultRowHeight="15"/>
  <cols>
    <col min="3" max="3" width="38" customWidth="1"/>
    <col min="4" max="4" width="37.7109375" customWidth="1"/>
    <col min="5" max="5" width="15.85546875" bestFit="1" customWidth="1"/>
    <col min="6" max="6" width="35.140625" customWidth="1"/>
    <col min="8" max="8" width="37.7109375" bestFit="1" customWidth="1"/>
    <col min="9" max="9" width="23" customWidth="1"/>
    <col min="10" max="10" width="30.85546875" customWidth="1"/>
    <col min="11" max="11" width="41.85546875" style="19" customWidth="1"/>
    <col min="12" max="12" width="39.5703125" customWidth="1"/>
    <col min="13" max="13" width="28.42578125" customWidth="1"/>
  </cols>
  <sheetData>
    <row r="3" spans="3:12" ht="26.25">
      <c r="C3" s="407" t="s">
        <v>121</v>
      </c>
      <c r="D3" s="407"/>
      <c r="E3" s="407"/>
      <c r="F3" s="407"/>
      <c r="G3" s="407"/>
      <c r="H3" s="407"/>
      <c r="I3" s="407"/>
      <c r="J3" s="407"/>
      <c r="K3" s="407"/>
      <c r="L3" s="407"/>
    </row>
    <row r="5" spans="3:12" ht="28.5">
      <c r="C5" s="397" t="s">
        <v>110</v>
      </c>
      <c r="D5" s="398"/>
      <c r="E5" s="398"/>
      <c r="F5" s="398"/>
      <c r="G5" s="398"/>
      <c r="H5" s="398"/>
      <c r="I5" s="398"/>
      <c r="J5" s="398"/>
      <c r="K5" s="398"/>
      <c r="L5" s="399"/>
    </row>
    <row r="7" spans="3:12" ht="15.75" thickBot="1">
      <c r="G7" s="52"/>
      <c r="H7" s="52"/>
      <c r="I7" s="52"/>
      <c r="J7" s="52"/>
    </row>
    <row r="8" spans="3:12" ht="36" customHeight="1" thickBot="1">
      <c r="C8" s="404" t="s">
        <v>82</v>
      </c>
      <c r="D8" s="404"/>
      <c r="G8" s="144"/>
      <c r="H8" s="144"/>
      <c r="I8" s="144"/>
      <c r="J8" s="146"/>
      <c r="K8"/>
    </row>
    <row r="9" spans="3:12" ht="61.5" customHeight="1" thickBot="1">
      <c r="C9" s="110" t="s">
        <v>7</v>
      </c>
      <c r="D9" s="166">
        <v>4081094</v>
      </c>
      <c r="F9" s="176"/>
      <c r="G9" s="144"/>
      <c r="H9" s="144"/>
      <c r="I9" s="144"/>
      <c r="J9" s="146"/>
      <c r="K9"/>
    </row>
    <row r="10" spans="3:12" ht="53.25" customHeight="1" thickBot="1">
      <c r="C10" s="110" t="s">
        <v>8</v>
      </c>
      <c r="D10" s="166">
        <v>2511128.2400000002</v>
      </c>
      <c r="F10" s="176"/>
      <c r="G10" s="144"/>
      <c r="H10" s="144"/>
      <c r="I10" s="144"/>
      <c r="J10" s="146"/>
      <c r="K10"/>
    </row>
    <row r="11" spans="3:12" ht="54" customHeight="1" thickBot="1">
      <c r="C11" s="110" t="s">
        <v>9</v>
      </c>
      <c r="D11" s="220">
        <f>D10/D9</f>
        <v>0.61530762094673641</v>
      </c>
      <c r="E11" s="114"/>
      <c r="G11" s="144"/>
      <c r="H11" s="144"/>
      <c r="I11" s="144"/>
      <c r="J11" s="146"/>
      <c r="K11"/>
    </row>
    <row r="12" spans="3:12" ht="18.75" thickBot="1">
      <c r="C12" s="89"/>
      <c r="D12" s="165"/>
      <c r="G12" s="128"/>
      <c r="H12" s="144"/>
      <c r="I12" s="144"/>
      <c r="J12" s="144"/>
      <c r="K12" s="146"/>
    </row>
    <row r="13" spans="3:12" ht="18.75" thickBot="1">
      <c r="C13" s="110" t="s">
        <v>17</v>
      </c>
      <c r="D13" s="195" t="s">
        <v>146</v>
      </c>
      <c r="G13" s="128"/>
      <c r="H13" s="144"/>
      <c r="I13" s="144"/>
      <c r="J13" s="144"/>
      <c r="K13" s="146"/>
    </row>
    <row r="14" spans="3:12" ht="69" customHeight="1" thickBot="1">
      <c r="C14" s="110" t="s">
        <v>16</v>
      </c>
      <c r="D14" s="88" t="s">
        <v>147</v>
      </c>
      <c r="G14" s="128"/>
      <c r="H14" s="144"/>
      <c r="I14" s="144"/>
      <c r="J14" s="144"/>
      <c r="K14" s="146"/>
    </row>
    <row r="15" spans="3:12" ht="36.75" thickBot="1">
      <c r="C15" s="110" t="s">
        <v>15</v>
      </c>
      <c r="D15" s="167" t="s">
        <v>148</v>
      </c>
      <c r="G15" s="128"/>
      <c r="H15" s="144"/>
      <c r="I15" s="144"/>
      <c r="J15" s="144"/>
      <c r="K15" s="146"/>
    </row>
    <row r="16" spans="3:12" ht="36.75" thickBot="1">
      <c r="C16" s="110" t="s">
        <v>14</v>
      </c>
      <c r="D16" s="194" t="s">
        <v>149</v>
      </c>
      <c r="G16" s="128"/>
      <c r="H16" s="144"/>
      <c r="I16" s="144"/>
      <c r="J16" s="144"/>
      <c r="K16" s="146"/>
    </row>
    <row r="17" spans="3:13" ht="18.75" thickBot="1">
      <c r="C17" s="205" t="s">
        <v>116</v>
      </c>
      <c r="D17" s="206">
        <v>38</v>
      </c>
      <c r="G17" s="128"/>
      <c r="H17" s="145"/>
      <c r="I17" s="145"/>
      <c r="J17" s="144"/>
      <c r="K17" s="146"/>
    </row>
    <row r="18" spans="3:13" ht="18.75" thickBot="1">
      <c r="C18" s="203"/>
      <c r="D18" s="204"/>
      <c r="G18" s="128"/>
      <c r="H18" s="145"/>
      <c r="I18" s="145"/>
      <c r="J18" s="144"/>
      <c r="K18" s="146"/>
    </row>
    <row r="19" spans="3:13" ht="48.75" customHeight="1">
      <c r="C19" s="410" t="s">
        <v>150</v>
      </c>
      <c r="D19" s="410"/>
      <c r="G19" s="128"/>
      <c r="H19" s="144"/>
      <c r="I19" s="144"/>
      <c r="J19" s="144"/>
      <c r="K19" s="146"/>
    </row>
    <row r="20" spans="3:13" ht="18" customHeight="1">
      <c r="C20" s="411"/>
      <c r="D20" s="411"/>
      <c r="I20" s="183"/>
      <c r="J20" s="183"/>
      <c r="K20" s="183"/>
      <c r="L20" s="183"/>
    </row>
    <row r="21" spans="3:13" ht="24" customHeight="1">
      <c r="C21" s="411"/>
      <c r="D21" s="411"/>
      <c r="K21" s="21"/>
    </row>
    <row r="22" spans="3:13" ht="18" customHeight="1">
      <c r="C22" s="199"/>
      <c r="D22" s="199"/>
      <c r="K22" s="21"/>
    </row>
    <row r="23" spans="3:13" ht="52.5" customHeight="1">
      <c r="C23" s="306" t="s">
        <v>121</v>
      </c>
      <c r="D23" s="306"/>
      <c r="E23" s="306"/>
      <c r="F23" s="306"/>
      <c r="H23" s="403" t="s">
        <v>129</v>
      </c>
      <c r="I23" s="403"/>
      <c r="K23" s="403" t="s">
        <v>129</v>
      </c>
      <c r="L23" s="403"/>
      <c r="M23" s="61"/>
    </row>
    <row r="24" spans="3:13" ht="63" customHeight="1" thickBot="1">
      <c r="C24" s="412" t="s">
        <v>152</v>
      </c>
      <c r="D24" s="412"/>
      <c r="E24" s="412"/>
      <c r="F24" s="412"/>
      <c r="H24" s="406" t="s">
        <v>113</v>
      </c>
      <c r="I24" s="406"/>
      <c r="K24" s="402" t="s">
        <v>83</v>
      </c>
      <c r="L24" s="402"/>
      <c r="M24" s="63"/>
    </row>
    <row r="25" spans="3:13" ht="21.75" thickBot="1">
      <c r="C25" s="90" t="s">
        <v>47</v>
      </c>
      <c r="D25" s="91" t="s">
        <v>48</v>
      </c>
      <c r="E25" s="98" t="s">
        <v>76</v>
      </c>
      <c r="F25" s="98" t="s">
        <v>74</v>
      </c>
      <c r="H25" s="405" t="s">
        <v>103</v>
      </c>
      <c r="I25" s="405"/>
      <c r="K25" s="401" t="s">
        <v>104</v>
      </c>
      <c r="L25" s="401"/>
      <c r="M25" s="62"/>
    </row>
    <row r="26" spans="3:13" ht="32.25" thickBot="1">
      <c r="C26" s="101" t="s">
        <v>77</v>
      </c>
      <c r="D26" s="99"/>
      <c r="E26" s="100"/>
      <c r="F26" s="100"/>
      <c r="H26" s="405" t="s">
        <v>153</v>
      </c>
      <c r="I26" s="405"/>
      <c r="K26" s="400" t="s">
        <v>153</v>
      </c>
      <c r="L26" s="400"/>
      <c r="M26" s="64"/>
    </row>
    <row r="27" spans="3:13" ht="60.75" thickBot="1">
      <c r="C27" s="92" t="s">
        <v>49</v>
      </c>
      <c r="D27" s="93" t="s">
        <v>50</v>
      </c>
      <c r="E27" s="102">
        <v>20</v>
      </c>
      <c r="F27" s="94">
        <f>+(E27/38)*100</f>
        <v>52.631578947368418</v>
      </c>
      <c r="H27" s="181" t="s">
        <v>2</v>
      </c>
      <c r="I27" s="182">
        <v>2780717</v>
      </c>
      <c r="K27" s="408"/>
      <c r="L27" s="409"/>
      <c r="M27" s="86"/>
    </row>
    <row r="28" spans="3:13" ht="90.75" thickBot="1">
      <c r="C28" s="92" t="s">
        <v>51</v>
      </c>
      <c r="D28" s="93" t="s">
        <v>65</v>
      </c>
      <c r="E28" s="103">
        <v>0</v>
      </c>
      <c r="F28" s="94">
        <f t="shared" ref="F28:F33" si="0">+(E28/38)*100</f>
        <v>0</v>
      </c>
      <c r="H28" s="181" t="s">
        <v>45</v>
      </c>
      <c r="I28" s="182">
        <v>1615837.92</v>
      </c>
      <c r="K28" s="185" t="s">
        <v>84</v>
      </c>
      <c r="L28" s="186" t="s">
        <v>75</v>
      </c>
      <c r="M28" s="84"/>
    </row>
    <row r="29" spans="3:13" ht="106.5" thickBot="1">
      <c r="C29" s="92" t="s">
        <v>52</v>
      </c>
      <c r="D29" s="93" t="s">
        <v>101</v>
      </c>
      <c r="E29" s="151">
        <v>3</v>
      </c>
      <c r="F29" s="94">
        <f t="shared" si="0"/>
        <v>7.8947368421052628</v>
      </c>
      <c r="H29" s="181" t="s">
        <v>46</v>
      </c>
      <c r="I29" s="182">
        <f>I27-I28</f>
        <v>1164879.08</v>
      </c>
      <c r="J29" s="109"/>
      <c r="K29" s="105" t="s">
        <v>2</v>
      </c>
      <c r="L29" s="221">
        <v>1300377</v>
      </c>
      <c r="M29" s="85"/>
    </row>
    <row r="30" spans="3:13" ht="90.75" thickBot="1">
      <c r="C30" s="81" t="s">
        <v>57</v>
      </c>
      <c r="D30" s="93" t="s">
        <v>72</v>
      </c>
      <c r="E30" s="104">
        <v>0</v>
      </c>
      <c r="F30" s="94">
        <f t="shared" si="0"/>
        <v>0</v>
      </c>
      <c r="K30" s="105" t="s">
        <v>45</v>
      </c>
      <c r="L30" s="221">
        <v>895290.32</v>
      </c>
      <c r="M30" s="85"/>
    </row>
    <row r="31" spans="3:13" ht="48" thickBot="1">
      <c r="C31" s="92" t="s">
        <v>78</v>
      </c>
      <c r="D31" s="93"/>
      <c r="E31" s="104"/>
      <c r="F31" s="94"/>
      <c r="K31" s="105" t="s">
        <v>46</v>
      </c>
      <c r="L31" s="221">
        <f>L29-L30</f>
        <v>405086.68000000005</v>
      </c>
      <c r="M31" s="85"/>
    </row>
    <row r="32" spans="3:13" ht="226.5" thickBot="1">
      <c r="C32" s="82" t="s">
        <v>58</v>
      </c>
      <c r="D32" s="93" t="s">
        <v>102</v>
      </c>
      <c r="E32" s="104">
        <v>15</v>
      </c>
      <c r="F32" s="94">
        <f t="shared" si="0"/>
        <v>39.473684210526315</v>
      </c>
      <c r="H32" s="52"/>
      <c r="I32" s="52"/>
      <c r="K32" s="106" t="s">
        <v>53</v>
      </c>
      <c r="L32" s="222">
        <f>L30/L29</f>
        <v>0.68848520083022069</v>
      </c>
      <c r="M32" s="85"/>
    </row>
    <row r="33" spans="3:14" ht="19.5" thickBot="1">
      <c r="C33" s="80"/>
      <c r="D33" s="184" t="s">
        <v>23</v>
      </c>
      <c r="E33" s="112">
        <f>+E27+E28+E29+E30+E32</f>
        <v>38</v>
      </c>
      <c r="F33" s="94">
        <f t="shared" si="0"/>
        <v>100</v>
      </c>
      <c r="H33" s="111"/>
      <c r="I33" s="111"/>
      <c r="J33" s="52"/>
      <c r="K33" s="96"/>
      <c r="L33" s="97"/>
      <c r="M33" s="95"/>
      <c r="N33" s="54"/>
    </row>
    <row r="34" spans="3:14">
      <c r="H34" s="87"/>
      <c r="I34" s="87"/>
      <c r="J34" s="87"/>
      <c r="K34" s="87"/>
      <c r="L34" s="87"/>
      <c r="M34" s="87"/>
    </row>
    <row r="35" spans="3:14">
      <c r="H35" s="87"/>
      <c r="I35" s="87"/>
      <c r="J35" s="87"/>
      <c r="K35" s="87"/>
      <c r="L35" s="87"/>
      <c r="M35" s="87"/>
    </row>
    <row r="37" spans="3:14" ht="21">
      <c r="C37" s="306" t="s">
        <v>129</v>
      </c>
      <c r="D37" s="306"/>
      <c r="E37" s="149"/>
      <c r="F37" s="149"/>
    </row>
    <row r="38" spans="3:14" ht="32.25" customHeight="1" thickBot="1">
      <c r="C38" s="396" t="s">
        <v>151</v>
      </c>
      <c r="D38" s="396"/>
      <c r="E38" s="150"/>
      <c r="F38" s="150"/>
    </row>
    <row r="39" spans="3:14" ht="19.5" thickBot="1">
      <c r="C39" s="189" t="s">
        <v>92</v>
      </c>
      <c r="D39" s="190" t="s">
        <v>76</v>
      </c>
      <c r="E39" s="150"/>
      <c r="F39" s="150"/>
    </row>
    <row r="40" spans="3:14" ht="19.5" thickBot="1">
      <c r="C40" s="92" t="s">
        <v>49</v>
      </c>
      <c r="D40" s="102">
        <v>20</v>
      </c>
      <c r="E40" s="187"/>
    </row>
    <row r="41" spans="3:14" ht="19.5" thickBot="1">
      <c r="C41" s="92" t="s">
        <v>51</v>
      </c>
      <c r="D41" s="103">
        <v>0</v>
      </c>
      <c r="E41" s="187"/>
    </row>
    <row r="42" spans="3:14" ht="32.25" thickBot="1">
      <c r="C42" s="92" t="s">
        <v>52</v>
      </c>
      <c r="D42" s="151">
        <v>3</v>
      </c>
      <c r="E42" s="187"/>
    </row>
    <row r="43" spans="3:14" ht="19.5" thickBot="1">
      <c r="C43" s="81" t="s">
        <v>57</v>
      </c>
      <c r="D43" s="104">
        <v>0</v>
      </c>
      <c r="E43" s="187"/>
    </row>
    <row r="44" spans="3:14" ht="32.25" thickBot="1">
      <c r="C44" s="82" t="s">
        <v>58</v>
      </c>
      <c r="D44" s="104">
        <v>15</v>
      </c>
      <c r="E44" s="187"/>
    </row>
    <row r="45" spans="3:14" ht="19.5" thickBot="1">
      <c r="C45" s="83" t="s">
        <v>23</v>
      </c>
      <c r="D45" s="191">
        <f>SUM(D40:D44)</f>
        <v>38</v>
      </c>
      <c r="E45" s="188"/>
    </row>
    <row r="51" spans="10:10">
      <c r="J51" s="207"/>
    </row>
  </sheetData>
  <mergeCells count="17">
    <mergeCell ref="C3:L3"/>
    <mergeCell ref="K27:L27"/>
    <mergeCell ref="C19:D21"/>
    <mergeCell ref="C23:F23"/>
    <mergeCell ref="C24:F24"/>
    <mergeCell ref="C37:D37"/>
    <mergeCell ref="C38:D38"/>
    <mergeCell ref="C5:L5"/>
    <mergeCell ref="K26:L26"/>
    <mergeCell ref="K25:L25"/>
    <mergeCell ref="K24:L24"/>
    <mergeCell ref="K23:L23"/>
    <mergeCell ref="C8:D8"/>
    <mergeCell ref="H25:I25"/>
    <mergeCell ref="H24:I24"/>
    <mergeCell ref="H23:I23"/>
    <mergeCell ref="H26:I2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2C10F-3C7A-4771-B6F8-0F1B0DB65223}">
  <sheetPr>
    <tabColor rgb="FF0070C0"/>
  </sheetPr>
  <dimension ref="B2:S52"/>
  <sheetViews>
    <sheetView topLeftCell="A16" zoomScaleNormal="100" workbookViewId="0">
      <selection activeCell="I26" sqref="I26"/>
    </sheetView>
  </sheetViews>
  <sheetFormatPr baseColWidth="10" defaultRowHeight="15"/>
  <cols>
    <col min="2" max="2" width="5.140625" customWidth="1"/>
    <col min="3" max="3" width="50.5703125" customWidth="1"/>
    <col min="4" max="4" width="24.85546875" customWidth="1"/>
    <col min="5" max="5" width="25.28515625" customWidth="1"/>
    <col min="6" max="6" width="15.28515625" customWidth="1"/>
    <col min="10" max="10" width="49.7109375" bestFit="1" customWidth="1"/>
    <col min="11" max="11" width="21.7109375" customWidth="1"/>
    <col min="12" max="12" width="20.85546875" bestFit="1" customWidth="1"/>
    <col min="13" max="13" width="20.85546875" customWidth="1"/>
    <col min="14" max="14" width="14.7109375" customWidth="1"/>
    <col min="15" max="15" width="20.140625" customWidth="1"/>
    <col min="16" max="16" width="22.28515625" customWidth="1"/>
  </cols>
  <sheetData>
    <row r="2" spans="2:19">
      <c r="C2" s="314"/>
      <c r="D2" s="314"/>
      <c r="E2" s="314"/>
      <c r="F2" s="314"/>
      <c r="J2" s="314"/>
      <c r="K2" s="314"/>
      <c r="L2" s="314"/>
      <c r="M2" s="197"/>
    </row>
    <row r="3" spans="2:19">
      <c r="C3" s="65"/>
      <c r="D3" s="65"/>
      <c r="E3" s="65"/>
      <c r="F3" s="65"/>
      <c r="J3" s="65"/>
      <c r="K3" s="197"/>
      <c r="L3" s="65"/>
      <c r="M3" s="197"/>
    </row>
    <row r="4" spans="2:19" ht="21">
      <c r="C4" s="306" t="s">
        <v>96</v>
      </c>
      <c r="D4" s="306"/>
      <c r="E4" s="306"/>
      <c r="F4" s="306"/>
      <c r="G4" s="306"/>
      <c r="H4" s="306"/>
      <c r="I4" s="306"/>
      <c r="J4" s="306"/>
      <c r="K4" s="306"/>
      <c r="L4" s="306"/>
      <c r="M4" s="198"/>
    </row>
    <row r="5" spans="2:19">
      <c r="C5" s="65"/>
      <c r="D5" s="65"/>
      <c r="E5" s="65"/>
      <c r="F5" s="65"/>
      <c r="J5" s="65"/>
      <c r="K5" s="197"/>
      <c r="L5" s="65"/>
      <c r="M5" s="197"/>
    </row>
    <row r="6" spans="2:19" ht="37.5" customHeight="1">
      <c r="C6" s="306" t="s">
        <v>121</v>
      </c>
      <c r="D6" s="306"/>
      <c r="E6" s="306"/>
      <c r="F6" s="306"/>
      <c r="J6" s="306" t="s">
        <v>121</v>
      </c>
      <c r="K6" s="306"/>
      <c r="L6" s="306"/>
      <c r="M6" s="306"/>
      <c r="N6" s="306"/>
    </row>
    <row r="7" spans="2:19" ht="45.75" customHeight="1">
      <c r="B7" s="18"/>
      <c r="C7" s="418" t="s">
        <v>96</v>
      </c>
      <c r="D7" s="418"/>
      <c r="E7" s="418"/>
      <c r="F7" s="418"/>
      <c r="G7" s="18"/>
      <c r="J7" s="419" t="s">
        <v>156</v>
      </c>
      <c r="K7" s="419"/>
      <c r="L7" s="419"/>
      <c r="M7" s="419"/>
      <c r="N7" s="419"/>
    </row>
    <row r="8" spans="2:19" ht="30.75" customHeight="1">
      <c r="B8" s="18"/>
      <c r="C8" s="417" t="s">
        <v>155</v>
      </c>
      <c r="D8" s="417"/>
      <c r="E8" s="417"/>
      <c r="F8" s="417"/>
      <c r="G8" s="18"/>
    </row>
    <row r="9" spans="2:19" ht="31.5">
      <c r="B9" s="18"/>
      <c r="C9" s="79" t="s">
        <v>21</v>
      </c>
      <c r="D9" s="79" t="s">
        <v>2</v>
      </c>
      <c r="E9" s="79" t="s">
        <v>4</v>
      </c>
      <c r="F9" s="79" t="s">
        <v>5</v>
      </c>
      <c r="G9" s="18"/>
      <c r="J9" s="79" t="s">
        <v>117</v>
      </c>
      <c r="K9" s="208" t="s">
        <v>2</v>
      </c>
      <c r="L9" s="79" t="s">
        <v>4</v>
      </c>
      <c r="M9" s="208" t="s">
        <v>119</v>
      </c>
      <c r="N9" s="227" t="s">
        <v>118</v>
      </c>
    </row>
    <row r="10" spans="2:19" ht="56.25" customHeight="1">
      <c r="B10" s="18"/>
      <c r="C10" s="223" t="s">
        <v>154</v>
      </c>
      <c r="D10" s="201">
        <v>4979249</v>
      </c>
      <c r="E10" s="201">
        <v>2899083.28</v>
      </c>
      <c r="F10" s="225">
        <f>E10/D10</f>
        <v>0.58223303956078509</v>
      </c>
      <c r="G10" s="18"/>
      <c r="H10" s="74"/>
      <c r="J10" s="223" t="s">
        <v>154</v>
      </c>
      <c r="K10" s="201">
        <v>4979249</v>
      </c>
      <c r="L10" s="201">
        <v>2899083.28</v>
      </c>
      <c r="M10" s="210">
        <f>K10-L10</f>
        <v>2080165.7200000002</v>
      </c>
      <c r="N10" s="229">
        <f>L10/K10</f>
        <v>0.58223303956078509</v>
      </c>
      <c r="O10" s="209"/>
      <c r="Q10" s="171"/>
    </row>
    <row r="11" spans="2:19" ht="30.75">
      <c r="B11" s="18"/>
      <c r="C11" s="49" t="s">
        <v>54</v>
      </c>
      <c r="D11" s="201">
        <v>900000</v>
      </c>
      <c r="E11" s="201">
        <v>900000</v>
      </c>
      <c r="F11" s="224">
        <f>E11/D11</f>
        <v>1</v>
      </c>
      <c r="G11" s="18"/>
      <c r="H11" s="74"/>
      <c r="J11" s="49" t="s">
        <v>54</v>
      </c>
      <c r="K11" s="201">
        <v>900000</v>
      </c>
      <c r="L11" s="201">
        <v>900000</v>
      </c>
      <c r="M11" s="210">
        <f>K11-L11</f>
        <v>0</v>
      </c>
      <c r="N11" s="228">
        <f>L11/K11</f>
        <v>1</v>
      </c>
      <c r="O11" s="209"/>
      <c r="Q11" s="171"/>
      <c r="R11" s="171"/>
      <c r="S11" s="171"/>
    </row>
    <row r="12" spans="2:19" ht="18">
      <c r="B12" s="18"/>
      <c r="C12" s="79" t="s">
        <v>23</v>
      </c>
      <c r="D12" s="202">
        <f>SUM(D10:D11)</f>
        <v>5879249</v>
      </c>
      <c r="E12" s="202">
        <f>SUM(E10:E11)</f>
        <v>3799083.28</v>
      </c>
      <c r="F12" s="226">
        <f>E12/D12</f>
        <v>0.64618513010760381</v>
      </c>
      <c r="G12" s="18"/>
      <c r="J12" s="79" t="s">
        <v>23</v>
      </c>
      <c r="K12" s="213">
        <f>SUM(K10:K11)</f>
        <v>5879249</v>
      </c>
      <c r="L12" s="211">
        <f>SUM(L10:L11)</f>
        <v>3799083.28</v>
      </c>
      <c r="M12" s="211">
        <f>SUM(M10:M11)</f>
        <v>2080165.7200000002</v>
      </c>
      <c r="N12" s="212">
        <f t="shared" ref="N12" si="0">+(L12/K12)*100</f>
        <v>64.618513010760381</v>
      </c>
      <c r="O12" s="44"/>
      <c r="Q12" s="171"/>
      <c r="R12" s="171"/>
      <c r="S12" s="171"/>
    </row>
    <row r="13" spans="2:19">
      <c r="B13" s="18"/>
      <c r="C13" s="50"/>
      <c r="D13" s="50"/>
      <c r="E13" s="50"/>
      <c r="F13" s="50"/>
      <c r="G13" s="18"/>
    </row>
    <row r="14" spans="2:19">
      <c r="B14" s="18"/>
      <c r="C14" s="50"/>
      <c r="D14" s="50"/>
      <c r="E14" s="50"/>
      <c r="F14" s="50"/>
      <c r="G14" s="18"/>
      <c r="O14" s="44"/>
    </row>
    <row r="15" spans="2:19">
      <c r="B15" s="18"/>
      <c r="C15" s="18"/>
      <c r="D15" s="18"/>
      <c r="E15" s="18"/>
      <c r="F15" s="18"/>
      <c r="G15" s="18"/>
    </row>
    <row r="16" spans="2:19" ht="167.25" customHeight="1">
      <c r="C16" s="413" t="s">
        <v>157</v>
      </c>
      <c r="D16" s="330"/>
      <c r="E16" s="330"/>
      <c r="F16" s="330"/>
      <c r="O16" s="44"/>
    </row>
    <row r="17" spans="3:6" ht="21">
      <c r="C17" s="169"/>
      <c r="D17" s="169"/>
      <c r="E17" s="169"/>
      <c r="F17" s="169"/>
    </row>
    <row r="18" spans="3:6" ht="147.75" customHeight="1">
      <c r="C18" s="415" t="s">
        <v>158</v>
      </c>
      <c r="D18" s="416"/>
      <c r="E18" s="416"/>
      <c r="F18" s="416"/>
    </row>
    <row r="19" spans="3:6" ht="21">
      <c r="C19" s="170"/>
      <c r="D19" s="170"/>
      <c r="E19" s="170"/>
      <c r="F19" s="170"/>
    </row>
    <row r="20" spans="3:6" ht="21">
      <c r="C20" s="414"/>
      <c r="D20" s="414"/>
      <c r="E20" s="414"/>
      <c r="F20" s="414"/>
    </row>
    <row r="26" spans="3:6" ht="78" customHeight="1"/>
    <row r="52" spans="4:4" ht="18">
      <c r="D52" s="168"/>
    </row>
  </sheetData>
  <mergeCells count="11">
    <mergeCell ref="C16:F16"/>
    <mergeCell ref="C20:F20"/>
    <mergeCell ref="C18:F18"/>
    <mergeCell ref="J2:L2"/>
    <mergeCell ref="C8:F8"/>
    <mergeCell ref="C7:F7"/>
    <mergeCell ref="C6:F6"/>
    <mergeCell ref="C2:F2"/>
    <mergeCell ref="C4:L4"/>
    <mergeCell ref="J6:N6"/>
    <mergeCell ref="J7:N7"/>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Props1.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3.xml><?xml version="1.0" encoding="utf-8"?>
<ds:datastoreItem xmlns:ds="http://schemas.openxmlformats.org/officeDocument/2006/customXml" ds:itemID="{12B19548-EF62-4441-AC26-B10FF5F55CB8}">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 ds:uri="2de3127d-b50e-4c29-b846-9213acea4d89"/>
    <ds:schemaRef ds:uri="efcf9931-6988-4c26-989d-90fd7d9d617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TABLERO</vt:lpstr>
      <vt:lpstr>GESTIÓN DEL PRESUPUESTO</vt:lpstr>
      <vt:lpstr>EJECUCIÓN GRUPO Y FINALIDAD</vt:lpstr>
      <vt:lpstr>PRESUPUESTO POR REGIÓN</vt:lpstr>
      <vt:lpstr>SERVICIOS PERSONALES TEC Y PROF</vt:lpstr>
      <vt:lpstr>PROGRAMAS PRESUPUESTARIOS </vt:lpstr>
      <vt:lpstr>'EJECUCIÓN GRUPO Y FINALIDAD'!_Hlk198222101</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user</cp:lastModifiedBy>
  <cp:lastPrinted>2025-09-11T21:05:14Z</cp:lastPrinted>
  <dcterms:created xsi:type="dcterms:W3CDTF">2023-02-11T22:01:01Z</dcterms:created>
  <dcterms:modified xsi:type="dcterms:W3CDTF">2025-09-12T15:11:53Z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